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zidziguri\Desktop\Nino\Tender\2019.04.18 033-BID-19 ვარკეთილის მეურნეობა\სატენდერო დოკუმენტაცია\"/>
    </mc:Choice>
  </mc:AlternateContent>
  <bookViews>
    <workbookView xWindow="0" yWindow="0" windowWidth="28770" windowHeight="11430" tabRatio="753"/>
  </bookViews>
  <sheets>
    <sheet name="N1_სატენდერო" sheetId="46" r:id="rId1"/>
  </sheets>
  <externalReferences>
    <externalReference r:id="rId2"/>
  </externalReferences>
  <definedNames>
    <definedName name="_xlnm._FilterDatabase" localSheetId="0" hidden="1">N1_სატენდერო!$A$7:$M$179</definedName>
    <definedName name="_xlnm.Print_Area" localSheetId="0">N1_სატენდერო!$A$1:$L$193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</workbook>
</file>

<file path=xl/calcChain.xml><?xml version="1.0" encoding="utf-8"?>
<calcChain xmlns="http://schemas.openxmlformats.org/spreadsheetml/2006/main">
  <c r="L9" i="46" l="1"/>
  <c r="L178" i="46" l="1"/>
  <c r="L176" i="46"/>
  <c r="L173" i="46"/>
  <c r="L172" i="46"/>
  <c r="L171" i="46"/>
  <c r="L169" i="46"/>
  <c r="L166" i="46"/>
  <c r="L165" i="46"/>
  <c r="L164" i="46"/>
  <c r="L162" i="46"/>
  <c r="L159" i="46"/>
  <c r="L157" i="46"/>
  <c r="L156" i="46"/>
  <c r="L155" i="46"/>
  <c r="L154" i="46"/>
  <c r="L152" i="46"/>
  <c r="L149" i="46"/>
  <c r="L147" i="46"/>
  <c r="L146" i="46"/>
  <c r="L143" i="46"/>
  <c r="L140" i="46"/>
  <c r="L138" i="46"/>
  <c r="L135" i="46"/>
  <c r="L132" i="46"/>
  <c r="L131" i="46"/>
  <c r="L127" i="46"/>
  <c r="L126" i="46"/>
  <c r="L125" i="46"/>
  <c r="L124" i="46"/>
  <c r="L122" i="46"/>
  <c r="L120" i="46"/>
  <c r="L118" i="46"/>
  <c r="L116" i="46"/>
  <c r="L114" i="46"/>
  <c r="L110" i="46"/>
  <c r="L109" i="46"/>
  <c r="L108" i="46"/>
  <c r="L107" i="46"/>
  <c r="L106" i="46"/>
  <c r="L105" i="46"/>
  <c r="L103" i="46"/>
  <c r="L101" i="46"/>
  <c r="L100" i="46"/>
  <c r="L98" i="46"/>
  <c r="L94" i="46"/>
  <c r="L92" i="46"/>
  <c r="L91" i="46"/>
  <c r="L90" i="46"/>
  <c r="L89" i="46"/>
  <c r="L88" i="46"/>
  <c r="L87" i="46"/>
  <c r="L86" i="46"/>
  <c r="L78" i="46"/>
  <c r="L76" i="46"/>
  <c r="L74" i="46"/>
  <c r="L73" i="46"/>
  <c r="L72" i="46"/>
  <c r="L71" i="46"/>
  <c r="L68" i="46"/>
  <c r="L67" i="46"/>
  <c r="L65" i="46"/>
  <c r="L63" i="46"/>
  <c r="L62" i="46"/>
  <c r="L60" i="46"/>
  <c r="L58" i="46"/>
  <c r="L57" i="46"/>
  <c r="L55" i="46"/>
  <c r="L53" i="46"/>
  <c r="L50" i="46"/>
  <c r="L48" i="46"/>
  <c r="L46" i="46"/>
  <c r="L45" i="46"/>
  <c r="L43" i="46"/>
  <c r="L42" i="46"/>
  <c r="L41" i="46"/>
  <c r="L40" i="46"/>
  <c r="L39" i="46"/>
  <c r="L37" i="46"/>
  <c r="L34" i="46"/>
  <c r="L32" i="46"/>
  <c r="L29" i="46"/>
  <c r="L26" i="46"/>
  <c r="L25" i="46"/>
  <c r="L24" i="46"/>
  <c r="L23" i="46"/>
  <c r="L21" i="46"/>
  <c r="L20" i="46"/>
  <c r="L18" i="46"/>
  <c r="L16" i="46"/>
  <c r="L14" i="46"/>
  <c r="L12" i="46"/>
  <c r="L11" i="46"/>
  <c r="L30" i="46" l="1"/>
  <c r="L33" i="46"/>
  <c r="L47" i="46"/>
  <c r="L97" i="46"/>
  <c r="L56" i="46"/>
  <c r="L59" i="46"/>
  <c r="L80" i="46"/>
  <c r="L145" i="46"/>
  <c r="L28" i="46"/>
  <c r="K179" i="46"/>
  <c r="K181" i="46" s="1"/>
  <c r="L35" i="46"/>
  <c r="L38" i="46"/>
  <c r="L49" i="46"/>
  <c r="L96" i="46"/>
  <c r="L115" i="46"/>
  <c r="L142" i="46"/>
  <c r="L129" i="46"/>
  <c r="L10" i="46"/>
  <c r="G179" i="46"/>
  <c r="G180" i="46" s="1"/>
  <c r="L180" i="46" s="1"/>
  <c r="L51" i="46"/>
  <c r="L54" i="46"/>
  <c r="L64" i="46"/>
  <c r="L70" i="46"/>
  <c r="L75" i="46"/>
  <c r="L134" i="46"/>
  <c r="L79" i="46"/>
  <c r="L82" i="46"/>
  <c r="L130" i="46"/>
  <c r="L148" i="46"/>
  <c r="I179" i="46"/>
  <c r="L81" i="46"/>
  <c r="L84" i="46"/>
  <c r="L95" i="46"/>
  <c r="L112" i="46"/>
  <c r="L113" i="46"/>
  <c r="L66" i="46"/>
  <c r="L83" i="46"/>
  <c r="L104" i="46"/>
  <c r="L121" i="46"/>
  <c r="L151" i="46"/>
  <c r="L167" i="46"/>
  <c r="L163" i="46"/>
  <c r="L175" i="46"/>
  <c r="L99" i="46"/>
  <c r="L119" i="46"/>
  <c r="L139" i="46"/>
  <c r="L160" i="46"/>
  <c r="L177" i="46"/>
  <c r="L137" i="46"/>
  <c r="L158" i="46"/>
  <c r="L170" i="46"/>
  <c r="L179" i="46" l="1"/>
  <c r="I181" i="46"/>
  <c r="L181" i="46" s="1"/>
  <c r="L182" i="46" l="1"/>
  <c r="L183" i="46" l="1"/>
  <c r="L184" i="46" s="1"/>
  <c r="L185" i="46" l="1"/>
  <c r="L186" i="46" s="1"/>
</calcChain>
</file>

<file path=xl/sharedStrings.xml><?xml version="1.0" encoding="utf-8"?>
<sst xmlns="http://schemas.openxmlformats.org/spreadsheetml/2006/main" count="513" uniqueCount="107">
  <si>
    <t>N</t>
  </si>
  <si>
    <t>სულ</t>
  </si>
  <si>
    <t>ჯამი</t>
  </si>
  <si>
    <t>მ3</t>
  </si>
  <si>
    <t>მ</t>
  </si>
  <si>
    <t>განზ. ერთ.</t>
  </si>
  <si>
    <t>ნორმა ერთ-ზე</t>
  </si>
  <si>
    <t>რაოდე-ნობა</t>
  </si>
  <si>
    <t>(ლარი)</t>
  </si>
  <si>
    <t>ლარი</t>
  </si>
  <si>
    <t xml:space="preserve">    მასალები</t>
  </si>
  <si>
    <t>ტ</t>
  </si>
  <si>
    <t xml:space="preserve">   სულ</t>
  </si>
  <si>
    <t>ერთ.ფასი</t>
  </si>
  <si>
    <t>მანქ.მექ-ზმები (ლ)</t>
  </si>
  <si>
    <t>მანქანები</t>
  </si>
  <si>
    <t>კაც/სთ</t>
  </si>
  <si>
    <t xml:space="preserve">სამუშაოს დასახელება </t>
  </si>
  <si>
    <t xml:space="preserve">   ხელფასი (ლ)</t>
  </si>
  <si>
    <t>სხვა მასალები</t>
  </si>
  <si>
    <t>ხარჯთაღრიცხვა N1-1</t>
  </si>
  <si>
    <t xml:space="preserve">  ჯამი</t>
  </si>
  <si>
    <t>მუშა-მშენებლების შრომის დანახარჯი</t>
  </si>
  <si>
    <t>სხვა მანქანები</t>
  </si>
  <si>
    <t>მანქ/ს</t>
  </si>
  <si>
    <t>ექსკავატორი ჩამჩის ტევადობით 0,5 მ3</t>
  </si>
  <si>
    <t>სამშენებლო ქვიშა</t>
  </si>
  <si>
    <t>მ2</t>
  </si>
  <si>
    <t>ც</t>
  </si>
  <si>
    <t>ღორღი</t>
  </si>
  <si>
    <t>სულ პირდაპირი ხარჯები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</si>
  <si>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</si>
  <si>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</si>
  <si>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ბეტონი B-25</t>
  </si>
  <si>
    <t>სხვა მასალები (გამირების ღირებულების გათვალისწინებით)</t>
  </si>
  <si>
    <t>ჭის გარე ზედაპირის ჰიდროიზოლაცია ბიტუმის მასტიკით 2 ფენად</t>
  </si>
  <si>
    <t>ტნ</t>
  </si>
  <si>
    <t>ქვიშის საფარის მოწყობა დატკეპნით მილის ქვეშ 10სმ, ზემოდან  20 სმ</t>
  </si>
  <si>
    <t>შრომის დანახარჯი</t>
  </si>
  <si>
    <t>მანქ/სთ</t>
  </si>
  <si>
    <t>ბულდოზერი 80 ცხ.ძ.</t>
  </si>
  <si>
    <t>სატკეპნი პნევმოსვლაზე 10ტ</t>
  </si>
  <si>
    <t xml:space="preserve">ღორღი    </t>
  </si>
  <si>
    <t>ბალასტი</t>
  </si>
  <si>
    <t xml:space="preserve">ზედნადები ხარჯები </t>
  </si>
  <si>
    <t>გეგმიური მოგება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</si>
  <si>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</si>
  <si>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</si>
  <si>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გრუნტის გატანა ავტოთვითმცლელებით</t>
  </si>
  <si>
    <t>კაც.სთ</t>
  </si>
  <si>
    <t>ხის ძელი</t>
  </si>
  <si>
    <t>ფიცარი ჩამოუგანავი 40-60 მმ III ხ.</t>
  </si>
  <si>
    <t>ბიტუმის მასტიკა</t>
  </si>
  <si>
    <t xml:space="preserve">ბულდოზერი 80 ცხ.ძ. </t>
  </si>
  <si>
    <t xml:space="preserve">ჭების ღარების მოწყობა, B-25 მარკის ბეტონით </t>
  </si>
  <si>
    <t>ფიცარი ჩამოგანული III ხ. 25-32 მმ</t>
  </si>
  <si>
    <t xml:space="preserve">ჭების ქვეშ  ხრეშის ბალიშის მოწყობა 10 სმ </t>
  </si>
  <si>
    <t>თხრილის შევსება ღორღით ბულდოზერის 80 ცხ.ძ. გამოყენებით, დატკეპნა</t>
  </si>
  <si>
    <t>თხრილის შევსება ბალასტით, ბულდოზერის 80 ცხ.ძ. გამოყენებით დატკეპნა</t>
  </si>
  <si>
    <t>წყალი</t>
  </si>
  <si>
    <t>რკინა–ბეტონის რგოლი დ=1000მმ / 1მ</t>
  </si>
  <si>
    <t xml:space="preserve">რ/ბ ძირის ფილა დ-1000 მმ </t>
  </si>
  <si>
    <t xml:space="preserve">ბულდოზერი 50 ცხძ </t>
  </si>
  <si>
    <t>ხრეში</t>
  </si>
  <si>
    <t>პოლიეთილენის გოფრირებული მილის SN-8 დ=200მმ, გამოცდა ჰერმეტულობაზე</t>
  </si>
  <si>
    <t>ავტოთვითმცლელით გატანა 10 კმ</t>
  </si>
  <si>
    <t>პოლიეთილენის გოფრირებული მილის შეძენა, მოწყობა SN-8 დ=200მმ</t>
  </si>
  <si>
    <t>პოლიეთილენის გოფრირებული მილი წყალარინების SN-8 დ=200მმ</t>
  </si>
  <si>
    <t>რკინა–ბეტონის ფილა თუჯის მრგვალი ჩარჩო-ხუფით დ=1000*1000 მმ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</si>
  <si>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D=1.0 მ H-1.75 მ  გამირების მოწყობის გათვალისწინებით, 25ტ გამძლეობაზე</t>
  </si>
  <si>
    <t>საკანალიზაციო ქსელის რეაბილიტაცია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</si>
  <si>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D=1.0 მ H-2.90 მ  გამირების მოწყობის გათვალისწინებით, 25ტ გამძლეობაზე</t>
  </si>
  <si>
    <t>რკინა–ბეტონის რგოლი დ=1000მმ / 0.5 მ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</si>
  <si>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D=1.0 მ H-2.30 მ  გამირების მოწყობის გათვალისწინებით, 25ტ გამძლეობაზე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</si>
  <si>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D=1.0 მ H-1.60 მ  გამირების მოწყობის გათვალისწინებით, 25ტ გამძლეობაზე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</si>
  <si>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D=1.0 მ H-1.55 მ  გამირების მოწყობის გათვალისწინებით, 25ტ გამძლეობაზე</t>
  </si>
  <si>
    <t>თხრილის კედლების გამაგრება  ფარებით</t>
  </si>
  <si>
    <t>ჰიდრავლიკური მოწყობილობა მილების დაწნევისათვის</t>
  </si>
  <si>
    <t>კანალიზაციის პოლიეთილენის მილი  PE 80 დ=225 მმ</t>
  </si>
  <si>
    <t>გადასართავი ჭის დ=1.0 მ H-1.2 მ  აღდგენა და გადახურვა რკბ ფილით, თუჯის ხუფით</t>
  </si>
  <si>
    <t>არსებული ბორდიურის დემონტაჟი და ახლიდან მოწყობა</t>
  </si>
  <si>
    <t>ბორდიური</t>
  </si>
  <si>
    <t>ბეტონი მ-200</t>
  </si>
  <si>
    <t>მ³</t>
  </si>
  <si>
    <t>ცემენტის ხსნარი</t>
  </si>
  <si>
    <t>ადგ.</t>
  </si>
  <si>
    <t>ბეტონი B-7.5</t>
  </si>
  <si>
    <t>კანალიზაციის დ=200 მმ ქსელზე არსებულ ჭაში შეჭრა საპროექტო დ=200 მმ მილით</t>
  </si>
  <si>
    <t>პოლიეთილენის გოფრირებული მილის შეძენა, მოწყობა SN4 დ=150მმ</t>
  </si>
  <si>
    <t>პოლიეთილენის გოფრირებული მილის SN-4 დ=150მმ, გამოცდა ჰერმეტულობაზე</t>
  </si>
  <si>
    <t xml:space="preserve">წყალსადენის პოლიეთილენის მილის PE 80 PN10 დ=225 მმ, გამოცდა ჰერმეტულობაზე </t>
  </si>
  <si>
    <t>პოლიეთილენის მილის შეძენა მოწყობა დახურული მეთოდით (`კროტით`) PE 80 PN10 დ=225 მმ</t>
  </si>
  <si>
    <t>პოლიეთილენის გოფრირებული მილი SN4 დ=150 მმ</t>
  </si>
  <si>
    <t>19</t>
  </si>
  <si>
    <t xml:space="preserve">ქვიშის გადაადგილება 50 მ-ზე სამშენებლო ობიექტზე მექანიზმის გამოყენებით და თხრილში ჩაყრა                                                      </t>
  </si>
  <si>
    <t>GWP</t>
  </si>
  <si>
    <t>რ/ბ ანაკრები წრიული ჭის (1 ცალი) შეძენა-  მონტაჟი, რკბ. ძირის ფილით, რკბ რგოლებით, რკბ. გადახურვის ფილა თუჯის ხუფით D=1.0 მ H-2.80 მ  გამირების მოწყობის გათვალისწინებით, 25ტ გამძლეობაზე</t>
  </si>
  <si>
    <t>რ/ბ ანაკრები წრიული ჭის (1 ცალი) შეძენა-  მონტაჟი, რკბ. ძირის ფილით, რკბ რგოლებით, რკბ. გადახურვის ფილა თუჯის ხუფით D=1.0 მ H-2.45 მ  გამირების მოწყობის გათვალისწინებით, 25ტ გამძლეობაზე</t>
  </si>
  <si>
    <t>რ/ბ ანაკრები წრიული ჭის (8 ცალი) შეძენა-  მონტაჟი, რკბ. ძირის ფილით, რკბ რგოლებით, რკბ. გადახურვის ფილა თუჯის ხუფით D=1.0 მ H-2.00 მ  გამირების მოწყობის გათვალისწინებით, 25ტ გამძლეობაზე</t>
  </si>
  <si>
    <t>რ/ბ ანაკრები წრიული ჭის (2 ცალი) შეძენა-  მონტაჟი, რკბ. ძირის ფილით, რკბ რგოლებით, რკბ. გადახურვის ფილა თუჯის ხუფით D=1.0 მ H-1.90 მ  გამირების მოწყობის გათვალისწინებით, 25ტ გამძლეობაზე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</si>
  <si>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H-1.2 მ  გამირების მოწყობის გათვალისწინებით, 25ტ გამძლეობაზე</t>
  </si>
  <si>
    <t>კონტრაქტორი-მასალა</t>
  </si>
  <si>
    <t>კონტრაქტორი-მომსახურება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</si>
  <si>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</si>
  <si>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</si>
  <si>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t>დ.ღ.გ.</t>
  </si>
  <si>
    <t>გაუთვალისწინებელი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</si>
</sst>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0.00000"/>
    <numFmt numFmtId="169" formatCode="_(#,##0.00_);_(\(#,##0.00\);_(\ \-\ _);_(@_)"/>
    <numFmt numFmtId="170" formatCode="_(#,##0_);_(\(#,##0\);_(\ \-\ _);_(@_)"/>
  </numFmts>
  <fonts count="10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1"/>
      <scheme val="minor"/>
    </font>
    <font>
      <sz val="10"/>
      <name val="Segoe UI"/>
      <family val="2"/>
    </font>
    <font>
      <b/>
      <sz val="10"/>
      <name val="Segoe UI"/>
      <family val="2"/>
    </font>
    <font>
      <sz val="11"/>
      <color rgb="FF000000"/>
      <name val="Calibri"/>
      <family val="2"/>
      <charset val="1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2" fontId="5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167" fontId="5" fillId="3" borderId="7" xfId="0" applyNumberFormat="1" applyFont="1" applyFill="1" applyBorder="1" applyAlignment="1">
      <alignment horizontal="center" vertical="center"/>
    </xf>
    <xf numFmtId="0" fontId="5" fillId="3" borderId="0" xfId="5" applyFont="1" applyFill="1" applyAlignment="1">
      <alignment vertical="center"/>
    </xf>
    <xf numFmtId="2" fontId="5" fillId="3" borderId="7" xfId="0" applyNumberFormat="1" applyFont="1" applyFill="1" applyBorder="1" applyAlignment="1" applyProtection="1">
      <alignment horizontal="center" vertical="center"/>
      <protection locked="0"/>
    </xf>
    <xf numFmtId="168" fontId="5" fillId="3" borderId="7" xfId="0" applyNumberFormat="1" applyFont="1" applyFill="1" applyBorder="1" applyAlignment="1">
      <alignment horizontal="center" vertical="center"/>
    </xf>
    <xf numFmtId="166" fontId="5" fillId="3" borderId="7" xfId="0" applyNumberFormat="1" applyFont="1" applyFill="1" applyBorder="1" applyAlignment="1">
      <alignment horizontal="center" vertical="center"/>
    </xf>
    <xf numFmtId="0" fontId="5" fillId="3" borderId="6" xfId="4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6" borderId="7" xfId="0" applyNumberFormat="1" applyFont="1" applyFill="1" applyBorder="1" applyAlignment="1" applyProtection="1">
      <alignment horizontal="left" vertical="center"/>
      <protection locked="0"/>
    </xf>
    <xf numFmtId="0" fontId="9" fillId="5" borderId="7" xfId="0" applyNumberFormat="1" applyFont="1" applyFill="1" applyBorder="1" applyAlignment="1" applyProtection="1">
      <alignment horizontal="left" vertical="center"/>
      <protection locked="0"/>
    </xf>
    <xf numFmtId="0" fontId="9" fillId="5" borderId="18" xfId="0" applyNumberFormat="1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166" fontId="5" fillId="3" borderId="11" xfId="0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6" borderId="7" xfId="0" applyNumberFormat="1" applyFont="1" applyFill="1" applyBorder="1" applyAlignment="1">
      <alignment horizontal="left" vertical="center"/>
    </xf>
    <xf numFmtId="0" fontId="5" fillId="3" borderId="7" xfId="5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1" fontId="5" fillId="3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2" fontId="5" fillId="3" borderId="0" xfId="0" applyNumberFormat="1" applyFont="1" applyFill="1" applyAlignment="1">
      <alignment vertical="center"/>
    </xf>
    <xf numFmtId="0" fontId="5" fillId="2" borderId="7" xfId="4" applyFont="1" applyFill="1" applyBorder="1" applyAlignment="1">
      <alignment horizontal="left" vertical="center"/>
    </xf>
    <xf numFmtId="0" fontId="5" fillId="2" borderId="7" xfId="4" applyNumberFormat="1" applyFont="1" applyFill="1" applyBorder="1" applyAlignment="1">
      <alignment horizontal="center" vertical="center"/>
    </xf>
    <xf numFmtId="0" fontId="5" fillId="3" borderId="7" xfId="4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166" fontId="5" fillId="3" borderId="7" xfId="4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2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7" xfId="5" applyFont="1" applyFill="1" applyBorder="1" applyAlignment="1">
      <alignment vertical="center"/>
    </xf>
    <xf numFmtId="9" fontId="5" fillId="3" borderId="7" xfId="5" applyNumberFormat="1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5" fillId="3" borderId="11" xfId="5" applyFont="1" applyFill="1" applyBorder="1" applyAlignment="1">
      <alignment vertical="center"/>
    </xf>
    <xf numFmtId="9" fontId="5" fillId="3" borderId="11" xfId="5" applyNumberFormat="1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17" xfId="5" applyFont="1" applyFill="1" applyBorder="1" applyAlignment="1">
      <alignment horizontal="center" vertical="center"/>
    </xf>
    <xf numFmtId="0" fontId="5" fillId="3" borderId="19" xfId="5" applyFont="1" applyFill="1" applyBorder="1" applyAlignment="1">
      <alignment vertical="center"/>
    </xf>
    <xf numFmtId="9" fontId="5" fillId="3" borderId="19" xfId="5" applyNumberFormat="1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center" vertical="center"/>
    </xf>
    <xf numFmtId="166" fontId="5" fillId="3" borderId="0" xfId="3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vertical="center"/>
    </xf>
    <xf numFmtId="169" fontId="5" fillId="3" borderId="7" xfId="0" applyNumberFormat="1" applyFont="1" applyFill="1" applyBorder="1" applyAlignment="1" applyProtection="1">
      <alignment horizontal="right" vertical="center"/>
      <protection locked="0"/>
    </xf>
    <xf numFmtId="2" fontId="5" fillId="4" borderId="7" xfId="0" applyNumberFormat="1" applyFont="1" applyFill="1" applyBorder="1" applyAlignment="1">
      <alignment horizontal="right" vertical="center"/>
    </xf>
    <xf numFmtId="2" fontId="5" fillId="3" borderId="7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right" vertical="center"/>
    </xf>
    <xf numFmtId="2" fontId="5" fillId="3" borderId="7" xfId="0" applyNumberFormat="1" applyFont="1" applyFill="1" applyBorder="1" applyAlignment="1" applyProtection="1">
      <alignment horizontal="right" vertical="center"/>
      <protection locked="0"/>
    </xf>
    <xf numFmtId="166" fontId="5" fillId="3" borderId="7" xfId="0" applyNumberFormat="1" applyFont="1" applyFill="1" applyBorder="1" applyAlignment="1">
      <alignment horizontal="right" vertical="center"/>
    </xf>
    <xf numFmtId="2" fontId="5" fillId="4" borderId="7" xfId="0" applyNumberFormat="1" applyFont="1" applyFill="1" applyBorder="1" applyAlignment="1" applyProtection="1">
      <alignment horizontal="right" vertical="center"/>
      <protection locked="0"/>
    </xf>
    <xf numFmtId="165" fontId="5" fillId="3" borderId="7" xfId="0" applyNumberFormat="1" applyFont="1" applyFill="1" applyBorder="1" applyAlignment="1" applyProtection="1">
      <alignment horizontal="right" vertical="center"/>
      <protection locked="0"/>
    </xf>
    <xf numFmtId="2" fontId="5" fillId="3" borderId="11" xfId="0" applyNumberFormat="1" applyFont="1" applyFill="1" applyBorder="1" applyAlignment="1">
      <alignment horizontal="right" vertical="center"/>
    </xf>
    <xf numFmtId="166" fontId="5" fillId="4" borderId="7" xfId="1" applyNumberFormat="1" applyFont="1" applyFill="1" applyBorder="1" applyAlignment="1" applyProtection="1">
      <alignment horizontal="right" vertical="center"/>
      <protection locked="0"/>
    </xf>
    <xf numFmtId="2" fontId="5" fillId="0" borderId="7" xfId="0" applyNumberFormat="1" applyFont="1" applyFill="1" applyBorder="1" applyAlignment="1">
      <alignment horizontal="right" vertical="center"/>
    </xf>
    <xf numFmtId="2" fontId="5" fillId="4" borderId="7" xfId="1" applyNumberFormat="1" applyFont="1" applyFill="1" applyBorder="1" applyAlignment="1">
      <alignment horizontal="right" vertical="center"/>
    </xf>
    <xf numFmtId="165" fontId="5" fillId="4" borderId="7" xfId="1" applyNumberFormat="1" applyFont="1" applyFill="1" applyBorder="1" applyAlignment="1" applyProtection="1">
      <alignment horizontal="right" vertical="center"/>
      <protection locked="0"/>
    </xf>
    <xf numFmtId="166" fontId="5" fillId="0" borderId="7" xfId="0" applyNumberFormat="1" applyFont="1" applyFill="1" applyBorder="1" applyAlignment="1">
      <alignment horizontal="right" vertical="center"/>
    </xf>
    <xf numFmtId="2" fontId="5" fillId="3" borderId="4" xfId="0" applyNumberFormat="1" applyFont="1" applyFill="1" applyBorder="1" applyAlignment="1" applyProtection="1">
      <alignment horizontal="right" vertical="center"/>
      <protection locked="0"/>
    </xf>
    <xf numFmtId="2" fontId="6" fillId="3" borderId="7" xfId="5" applyNumberFormat="1" applyFont="1" applyFill="1" applyBorder="1" applyAlignment="1">
      <alignment horizontal="right" vertical="center"/>
    </xf>
    <xf numFmtId="2" fontId="6" fillId="3" borderId="11" xfId="5" applyNumberFormat="1" applyFont="1" applyFill="1" applyBorder="1" applyAlignment="1">
      <alignment horizontal="right" vertical="center"/>
    </xf>
    <xf numFmtId="2" fontId="6" fillId="3" borderId="4" xfId="5" applyNumberFormat="1" applyFont="1" applyFill="1" applyBorder="1" applyAlignment="1">
      <alignment horizontal="right" vertical="center"/>
    </xf>
    <xf numFmtId="2" fontId="6" fillId="3" borderId="19" xfId="5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9" fontId="5" fillId="3" borderId="21" xfId="5" applyNumberFormat="1" applyFont="1" applyFill="1" applyBorder="1" applyAlignment="1">
      <alignment horizontal="right" vertical="center"/>
    </xf>
    <xf numFmtId="169" fontId="5" fillId="3" borderId="22" xfId="5" applyNumberFormat="1" applyFont="1" applyFill="1" applyBorder="1" applyAlignment="1">
      <alignment horizontal="right" vertical="center"/>
    </xf>
    <xf numFmtId="169" fontId="6" fillId="3" borderId="28" xfId="0" applyNumberFormat="1" applyFont="1" applyFill="1" applyBorder="1" applyAlignment="1" applyProtection="1">
      <alignment horizontal="right" vertical="center"/>
      <protection locked="0"/>
    </xf>
    <xf numFmtId="169" fontId="6" fillId="3" borderId="0" xfId="0" applyNumberFormat="1" applyFont="1" applyFill="1" applyBorder="1" applyAlignment="1">
      <alignment vertical="center"/>
    </xf>
    <xf numFmtId="169" fontId="6" fillId="3" borderId="16" xfId="0" applyNumberFormat="1" applyFont="1" applyFill="1" applyBorder="1" applyAlignment="1">
      <alignment horizontal="center" vertical="center"/>
    </xf>
    <xf numFmtId="169" fontId="6" fillId="0" borderId="16" xfId="5" applyNumberFormat="1" applyFont="1" applyFill="1" applyBorder="1" applyAlignment="1">
      <alignment horizontal="right" vertical="center"/>
    </xf>
    <xf numFmtId="169" fontId="5" fillId="3" borderId="16" xfId="0" applyNumberFormat="1" applyFont="1" applyFill="1" applyBorder="1" applyAlignment="1">
      <alignment vertical="center"/>
    </xf>
    <xf numFmtId="169" fontId="6" fillId="3" borderId="23" xfId="0" applyNumberFormat="1" applyFont="1" applyFill="1" applyBorder="1" applyAlignment="1">
      <alignment horizontal="center" vertical="center"/>
    </xf>
    <xf numFmtId="169" fontId="5" fillId="3" borderId="9" xfId="0" applyNumberFormat="1" applyFont="1" applyFill="1" applyBorder="1" applyAlignment="1">
      <alignment horizontal="center" vertical="center"/>
    </xf>
    <xf numFmtId="169" fontId="5" fillId="3" borderId="24" xfId="0" applyNumberFormat="1" applyFont="1" applyFill="1" applyBorder="1" applyAlignment="1">
      <alignment horizontal="center" vertical="center"/>
    </xf>
    <xf numFmtId="169" fontId="5" fillId="3" borderId="7" xfId="0" applyNumberFormat="1" applyFont="1" applyFill="1" applyBorder="1" applyAlignment="1">
      <alignment horizontal="right" vertical="center"/>
    </xf>
    <xf numFmtId="169" fontId="5" fillId="3" borderId="11" xfId="0" applyNumberFormat="1" applyFont="1" applyFill="1" applyBorder="1" applyAlignment="1" applyProtection="1">
      <alignment horizontal="right" vertical="center"/>
      <protection locked="0"/>
    </xf>
    <xf numFmtId="169" fontId="5" fillId="3" borderId="11" xfId="0" applyNumberFormat="1" applyFont="1" applyFill="1" applyBorder="1" applyAlignment="1">
      <alignment horizontal="right" vertical="center"/>
    </xf>
    <xf numFmtId="169" fontId="5" fillId="2" borderId="7" xfId="4" applyNumberFormat="1" applyFont="1" applyFill="1" applyBorder="1" applyAlignment="1">
      <alignment horizontal="right" vertical="center"/>
    </xf>
    <xf numFmtId="169" fontId="5" fillId="3" borderId="0" xfId="0" applyNumberFormat="1" applyFont="1" applyFill="1" applyAlignment="1">
      <alignment horizontal="right" vertical="center"/>
    </xf>
    <xf numFmtId="169" fontId="5" fillId="3" borderId="9" xfId="0" applyNumberFormat="1" applyFont="1" applyFill="1" applyBorder="1" applyAlignment="1">
      <alignment horizontal="right" vertical="center"/>
    </xf>
    <xf numFmtId="169" fontId="5" fillId="3" borderId="4" xfId="0" applyNumberFormat="1" applyFont="1" applyFill="1" applyBorder="1" applyAlignment="1" applyProtection="1">
      <alignment horizontal="right" vertical="center"/>
      <protection locked="0"/>
    </xf>
    <xf numFmtId="169" fontId="6" fillId="3" borderId="20" xfId="0" applyNumberFormat="1" applyFont="1" applyFill="1" applyBorder="1" applyAlignment="1" applyProtection="1">
      <alignment horizontal="right" vertical="center"/>
      <protection locked="0"/>
    </xf>
    <xf numFmtId="169" fontId="6" fillId="3" borderId="4" xfId="0" applyNumberFormat="1" applyFont="1" applyFill="1" applyBorder="1" applyAlignment="1" applyProtection="1">
      <alignment horizontal="right" vertical="center"/>
      <protection locked="0"/>
    </xf>
    <xf numFmtId="169" fontId="6" fillId="3" borderId="16" xfId="0" applyNumberFormat="1" applyFont="1" applyFill="1" applyBorder="1" applyAlignment="1" applyProtection="1">
      <alignment horizontal="right" vertical="center"/>
      <protection locked="0"/>
    </xf>
    <xf numFmtId="169" fontId="6" fillId="3" borderId="7" xfId="5" applyNumberFormat="1" applyFont="1" applyFill="1" applyBorder="1" applyAlignment="1">
      <alignment horizontal="right" vertical="center"/>
    </xf>
    <xf numFmtId="169" fontId="5" fillId="3" borderId="7" xfId="5" applyNumberFormat="1" applyFont="1" applyFill="1" applyBorder="1" applyAlignment="1">
      <alignment horizontal="right" vertical="center"/>
    </xf>
    <xf numFmtId="169" fontId="6" fillId="3" borderId="11" xfId="5" applyNumberFormat="1" applyFont="1" applyFill="1" applyBorder="1" applyAlignment="1">
      <alignment horizontal="right" vertical="center"/>
    </xf>
    <xf numFmtId="169" fontId="5" fillId="3" borderId="11" xfId="5" applyNumberFormat="1" applyFont="1" applyFill="1" applyBorder="1" applyAlignment="1">
      <alignment horizontal="right" vertical="center"/>
    </xf>
    <xf numFmtId="169" fontId="6" fillId="3" borderId="4" xfId="5" applyNumberFormat="1" applyFont="1" applyFill="1" applyBorder="1" applyAlignment="1">
      <alignment horizontal="right" vertical="center"/>
    </xf>
    <xf numFmtId="169" fontId="6" fillId="3" borderId="26" xfId="5" applyNumberFormat="1" applyFont="1" applyFill="1" applyBorder="1" applyAlignment="1">
      <alignment horizontal="right" vertical="center"/>
    </xf>
    <xf numFmtId="169" fontId="6" fillId="3" borderId="19" xfId="5" applyNumberFormat="1" applyFont="1" applyFill="1" applyBorder="1" applyAlignment="1">
      <alignment horizontal="right" vertical="center"/>
    </xf>
    <xf numFmtId="169" fontId="5" fillId="3" borderId="27" xfId="5" applyNumberFormat="1" applyFont="1" applyFill="1" applyBorder="1" applyAlignment="1">
      <alignment horizontal="right" vertical="center"/>
    </xf>
    <xf numFmtId="169" fontId="6" fillId="3" borderId="26" xfId="6" applyNumberFormat="1" applyFont="1" applyFill="1" applyBorder="1" applyAlignment="1">
      <alignment horizontal="right" vertical="center"/>
    </xf>
    <xf numFmtId="169" fontId="5" fillId="3" borderId="0" xfId="3" applyNumberFormat="1" applyFont="1" applyFill="1" applyBorder="1" applyAlignment="1">
      <alignment horizontal="center" vertical="center"/>
    </xf>
    <xf numFmtId="169" fontId="5" fillId="3" borderId="0" xfId="0" applyNumberFormat="1" applyFont="1" applyFill="1" applyAlignment="1">
      <alignment vertical="center"/>
    </xf>
    <xf numFmtId="0" fontId="5" fillId="3" borderId="29" xfId="0" applyFont="1" applyFill="1" applyBorder="1" applyAlignment="1">
      <alignment horizontal="center" vertical="center"/>
    </xf>
    <xf numFmtId="169" fontId="5" fillId="3" borderId="14" xfId="0" applyNumberFormat="1" applyFont="1" applyFill="1" applyBorder="1" applyAlignment="1">
      <alignment vertical="center"/>
    </xf>
    <xf numFmtId="169" fontId="6" fillId="3" borderId="13" xfId="0" applyNumberFormat="1" applyFont="1" applyFill="1" applyBorder="1" applyAlignment="1">
      <alignment horizontal="center" vertical="center"/>
    </xf>
    <xf numFmtId="169" fontId="5" fillId="3" borderId="10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170" fontId="5" fillId="3" borderId="2" xfId="0" applyNumberFormat="1" applyFont="1" applyFill="1" applyBorder="1" applyAlignment="1">
      <alignment horizontal="center" vertical="center"/>
    </xf>
    <xf numFmtId="170" fontId="5" fillId="3" borderId="25" xfId="0" applyNumberFormat="1" applyFont="1" applyFill="1" applyBorder="1" applyAlignment="1">
      <alignment horizontal="center" vertical="center"/>
    </xf>
    <xf numFmtId="169" fontId="5" fillId="3" borderId="8" xfId="5" applyNumberFormat="1" applyFont="1" applyFill="1" applyBorder="1" applyAlignment="1">
      <alignment horizontal="right" vertical="center"/>
    </xf>
    <xf numFmtId="169" fontId="5" fillId="3" borderId="30" xfId="5" applyNumberFormat="1" applyFont="1" applyFill="1" applyBorder="1" applyAlignment="1">
      <alignment horizontal="right" vertical="center"/>
    </xf>
    <xf numFmtId="169" fontId="6" fillId="3" borderId="31" xfId="5" applyNumberFormat="1" applyFont="1" applyFill="1" applyBorder="1" applyAlignment="1">
      <alignment horizontal="right" vertical="center"/>
    </xf>
    <xf numFmtId="169" fontId="5" fillId="3" borderId="32" xfId="5" applyNumberFormat="1" applyFont="1" applyFill="1" applyBorder="1" applyAlignment="1">
      <alignment horizontal="right" vertical="center"/>
    </xf>
    <xf numFmtId="169" fontId="6" fillId="3" borderId="31" xfId="6" applyNumberFormat="1" applyFont="1" applyFill="1" applyBorder="1" applyAlignment="1">
      <alignment horizontal="right" vertical="center"/>
    </xf>
    <xf numFmtId="169" fontId="6" fillId="3" borderId="15" xfId="0" applyNumberFormat="1" applyFont="1" applyFill="1" applyBorder="1" applyAlignment="1">
      <alignment horizontal="center" vertical="center"/>
    </xf>
    <xf numFmtId="169" fontId="6" fillId="3" borderId="15" xfId="0" applyNumberFormat="1" applyFont="1" applyFill="1" applyBorder="1" applyAlignment="1">
      <alignment horizontal="center" vertical="center" wrapText="1"/>
    </xf>
    <xf numFmtId="169" fontId="5" fillId="3" borderId="0" xfId="3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12">
    <cellStyle name="Comma" xfId="6" builtinId="3"/>
    <cellStyle name="Comma 2" xfId="1"/>
    <cellStyle name="Comma 2 2" xfId="8"/>
    <cellStyle name="Normal" xfId="0" builtinId="0"/>
    <cellStyle name="Normal 2" xfId="5"/>
    <cellStyle name="Normal 2 2" xfId="11"/>
    <cellStyle name="Normal 3" xfId="9"/>
    <cellStyle name="Normal 4" xfId="2"/>
    <cellStyle name="Normal 4 2" xfId="7"/>
    <cellStyle name="Percent 2" xfId="10"/>
    <cellStyle name="Обычный_Лист1" xfId="3"/>
    <cellStyle name="Обычный_დემონტაჟი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2"/>
  <sheetViews>
    <sheetView showGridLines="0" tabSelected="1" zoomScale="80" zoomScaleNormal="80" workbookViewId="0">
      <pane xSplit="2" ySplit="7" topLeftCell="C8" activePane="bottomRight" state="frozen"/>
      <selection pane="topRight" activeCell="D1" sqref="D1"/>
      <selection pane="bottomLeft" activeCell="A8" sqref="A8"/>
      <selection pane="bottomRight"/>
    </sheetView>
  </sheetViews>
  <sheetFormatPr defaultRowHeight="14.25" x14ac:dyDescent="0.2"/>
  <cols>
    <col min="1" max="1" width="4.7109375" style="7" customWidth="1"/>
    <col min="2" max="2" width="78.7109375" style="7" customWidth="1"/>
    <col min="3" max="3" width="8.5703125" style="7" customWidth="1"/>
    <col min="4" max="4" width="9.42578125" style="7" customWidth="1"/>
    <col min="5" max="5" width="12.5703125" style="7" bestFit="1" customWidth="1"/>
    <col min="6" max="6" width="12.140625" style="122" bestFit="1" customWidth="1"/>
    <col min="7" max="7" width="11.28515625" style="122" bestFit="1" customWidth="1"/>
    <col min="8" max="8" width="12.140625" style="122" bestFit="1" customWidth="1"/>
    <col min="9" max="9" width="11.140625" style="122" customWidth="1"/>
    <col min="10" max="10" width="12.140625" style="122" bestFit="1" customWidth="1"/>
    <col min="11" max="11" width="11.28515625" style="122" bestFit="1" customWidth="1"/>
    <col min="12" max="12" width="16.5703125" style="122" customWidth="1"/>
    <col min="13" max="13" width="29.42578125" style="7" bestFit="1" customWidth="1"/>
    <col min="14" max="16384" width="9.140625" style="7"/>
  </cols>
  <sheetData>
    <row r="1" spans="1:13" x14ac:dyDescent="0.2">
      <c r="A1" s="67" t="s">
        <v>20</v>
      </c>
      <c r="B1" s="67"/>
      <c r="C1" s="67"/>
      <c r="D1" s="67"/>
      <c r="E1" s="67"/>
      <c r="F1" s="95"/>
      <c r="G1" s="95"/>
      <c r="H1" s="95"/>
      <c r="I1" s="95"/>
      <c r="J1" s="95"/>
      <c r="K1" s="95"/>
      <c r="L1" s="95"/>
    </row>
    <row r="2" spans="1:13" x14ac:dyDescent="0.2">
      <c r="A2" s="67" t="s">
        <v>70</v>
      </c>
      <c r="B2" s="67"/>
      <c r="C2" s="67"/>
      <c r="D2" s="67"/>
      <c r="E2" s="67"/>
      <c r="F2" s="95"/>
      <c r="G2" s="95"/>
      <c r="H2" s="95"/>
      <c r="I2" s="95"/>
      <c r="J2" s="95"/>
      <c r="K2" s="95"/>
      <c r="L2" s="95"/>
    </row>
    <row r="3" spans="1:13" ht="12.75" customHeight="1" thickBot="1" x14ac:dyDescent="0.25">
      <c r="A3" s="70"/>
      <c r="B3" s="69"/>
      <c r="C3" s="69"/>
      <c r="D3" s="69"/>
      <c r="E3" s="69"/>
      <c r="F3" s="96"/>
      <c r="G3" s="96"/>
      <c r="H3" s="96"/>
      <c r="I3" s="96"/>
      <c r="J3" s="96"/>
      <c r="K3" s="96"/>
      <c r="L3" s="97"/>
      <c r="M3" s="97"/>
    </row>
    <row r="4" spans="1:13" ht="15" thickBot="1" x14ac:dyDescent="0.25">
      <c r="A4" s="1"/>
      <c r="B4" s="68"/>
      <c r="C4" s="68"/>
      <c r="D4" s="68"/>
      <c r="E4" s="68"/>
      <c r="F4" s="98"/>
      <c r="G4" s="98"/>
      <c r="H4" s="98"/>
      <c r="I4" s="98"/>
      <c r="J4" s="98"/>
      <c r="K4" s="98"/>
      <c r="L4" s="98"/>
      <c r="M4" s="124"/>
    </row>
    <row r="5" spans="1:13" x14ac:dyDescent="0.2">
      <c r="A5" s="139" t="s">
        <v>0</v>
      </c>
      <c r="B5" s="141" t="s">
        <v>17</v>
      </c>
      <c r="C5" s="143" t="s">
        <v>5</v>
      </c>
      <c r="D5" s="143" t="s">
        <v>6</v>
      </c>
      <c r="E5" s="143" t="s">
        <v>7</v>
      </c>
      <c r="F5" s="136" t="s">
        <v>10</v>
      </c>
      <c r="G5" s="136"/>
      <c r="H5" s="136" t="s">
        <v>18</v>
      </c>
      <c r="I5" s="136"/>
      <c r="J5" s="137" t="s">
        <v>14</v>
      </c>
      <c r="K5" s="137"/>
      <c r="L5" s="99" t="s">
        <v>12</v>
      </c>
      <c r="M5" s="125"/>
    </row>
    <row r="6" spans="1:13" ht="15" thickBot="1" x14ac:dyDescent="0.25">
      <c r="A6" s="140"/>
      <c r="B6" s="142"/>
      <c r="C6" s="144"/>
      <c r="D6" s="144"/>
      <c r="E6" s="144"/>
      <c r="F6" s="100" t="s">
        <v>13</v>
      </c>
      <c r="G6" s="100" t="s">
        <v>2</v>
      </c>
      <c r="H6" s="100" t="s">
        <v>13</v>
      </c>
      <c r="I6" s="100" t="s">
        <v>2</v>
      </c>
      <c r="J6" s="100" t="s">
        <v>13</v>
      </c>
      <c r="K6" s="100" t="s">
        <v>21</v>
      </c>
      <c r="L6" s="101" t="s">
        <v>8</v>
      </c>
      <c r="M6" s="126"/>
    </row>
    <row r="7" spans="1:13" x14ac:dyDescent="0.2">
      <c r="A7" s="90">
        <v>1</v>
      </c>
      <c r="B7" s="91">
        <v>3</v>
      </c>
      <c r="C7" s="8">
        <v>4</v>
      </c>
      <c r="D7" s="8">
        <v>5</v>
      </c>
      <c r="E7" s="8">
        <v>6</v>
      </c>
      <c r="F7" s="129">
        <v>7</v>
      </c>
      <c r="G7" s="129">
        <v>8</v>
      </c>
      <c r="H7" s="129">
        <v>9</v>
      </c>
      <c r="I7" s="129">
        <v>10</v>
      </c>
      <c r="J7" s="129">
        <v>11</v>
      </c>
      <c r="K7" s="129">
        <v>12</v>
      </c>
      <c r="L7" s="130">
        <v>13</v>
      </c>
      <c r="M7" s="123">
        <v>14</v>
      </c>
    </row>
    <row r="8" spans="1:13" x14ac:dyDescent="0.2">
      <c r="A8" s="9">
        <v>1</v>
      </c>
      <c r="B8" s="10" t="s">
        <v>31</v>
      </c>
      <c r="C8" s="2" t="s">
        <v>3</v>
      </c>
      <c r="D8" s="2"/>
      <c r="E8" s="72">
        <v>820.77</v>
      </c>
      <c r="F8" s="102"/>
      <c r="G8" s="102"/>
      <c r="H8" s="102"/>
      <c r="I8" s="102"/>
      <c r="J8" s="102"/>
      <c r="K8" s="102"/>
      <c r="L8" s="71"/>
      <c r="M8" s="127"/>
    </row>
    <row r="9" spans="1:13" x14ac:dyDescent="0.2">
      <c r="A9" s="9"/>
      <c r="B9" s="12" t="s">
        <v>22</v>
      </c>
      <c r="C9" s="2" t="s">
        <v>16</v>
      </c>
      <c r="D9" s="13">
        <v>2.7E-2</v>
      </c>
      <c r="E9" s="73">
        <v>22.160789999999999</v>
      </c>
      <c r="F9" s="102"/>
      <c r="G9" s="102"/>
      <c r="H9" s="102"/>
      <c r="I9" s="102"/>
      <c r="J9" s="102"/>
      <c r="K9" s="102"/>
      <c r="L9" s="71">
        <f>G9+I9+K9</f>
        <v>0</v>
      </c>
      <c r="M9" s="127" t="s">
        <v>102</v>
      </c>
    </row>
    <row r="10" spans="1:13" x14ac:dyDescent="0.2">
      <c r="A10" s="9"/>
      <c r="B10" s="12" t="s">
        <v>25</v>
      </c>
      <c r="C10" s="2" t="s">
        <v>24</v>
      </c>
      <c r="D10" s="13">
        <v>6.0499999999999998E-2</v>
      </c>
      <c r="E10" s="73">
        <v>49.656585</v>
      </c>
      <c r="F10" s="102"/>
      <c r="G10" s="102"/>
      <c r="H10" s="102"/>
      <c r="I10" s="102"/>
      <c r="J10" s="71"/>
      <c r="K10" s="102"/>
      <c r="L10" s="71">
        <f>G10+I10+K10</f>
        <v>0</v>
      </c>
      <c r="M10" s="127" t="s">
        <v>102</v>
      </c>
    </row>
    <row r="11" spans="1:13" x14ac:dyDescent="0.2">
      <c r="A11" s="9"/>
      <c r="B11" s="12" t="s">
        <v>23</v>
      </c>
      <c r="C11" s="2" t="s">
        <v>9</v>
      </c>
      <c r="D11" s="16">
        <v>2.2100000000000002E-3</v>
      </c>
      <c r="E11" s="73">
        <v>1.8139017000000002</v>
      </c>
      <c r="F11" s="102"/>
      <c r="G11" s="102"/>
      <c r="H11" s="102"/>
      <c r="I11" s="102"/>
      <c r="J11" s="102"/>
      <c r="K11" s="102"/>
      <c r="L11" s="71">
        <f>G11+I11+K11</f>
        <v>0</v>
      </c>
      <c r="M11" s="127" t="s">
        <v>102</v>
      </c>
    </row>
    <row r="12" spans="1:13" x14ac:dyDescent="0.2">
      <c r="A12" s="9"/>
      <c r="B12" s="12" t="s">
        <v>29</v>
      </c>
      <c r="C12" s="2" t="s">
        <v>3</v>
      </c>
      <c r="D12" s="16">
        <v>5.9999999999999995E-5</v>
      </c>
      <c r="E12" s="76">
        <v>4.9246199999999997E-2</v>
      </c>
      <c r="F12" s="102"/>
      <c r="G12" s="102"/>
      <c r="H12" s="102"/>
      <c r="I12" s="102"/>
      <c r="J12" s="102"/>
      <c r="K12" s="102"/>
      <c r="L12" s="71">
        <f>G12+I12+K12</f>
        <v>0</v>
      </c>
      <c r="M12" s="127" t="s">
        <v>101</v>
      </c>
    </row>
    <row r="13" spans="1:13" x14ac:dyDescent="0.2">
      <c r="A13" s="9">
        <v>2</v>
      </c>
      <c r="B13" s="10" t="s">
        <v>32</v>
      </c>
      <c r="C13" s="2" t="s">
        <v>3</v>
      </c>
      <c r="D13" s="2"/>
      <c r="E13" s="72">
        <v>91.2</v>
      </c>
      <c r="F13" s="102"/>
      <c r="G13" s="102"/>
      <c r="H13" s="102"/>
      <c r="I13" s="102"/>
      <c r="J13" s="102"/>
      <c r="K13" s="102"/>
      <c r="L13" s="71"/>
      <c r="M13" s="127"/>
    </row>
    <row r="14" spans="1:13" x14ac:dyDescent="0.2">
      <c r="A14" s="9"/>
      <c r="B14" s="12" t="s">
        <v>22</v>
      </c>
      <c r="C14" s="2" t="s">
        <v>16</v>
      </c>
      <c r="D14" s="11">
        <v>5.03</v>
      </c>
      <c r="E14" s="73">
        <v>458.73600000000005</v>
      </c>
      <c r="F14" s="102"/>
      <c r="G14" s="102"/>
      <c r="H14" s="102"/>
      <c r="I14" s="102"/>
      <c r="J14" s="102"/>
      <c r="K14" s="102"/>
      <c r="L14" s="71">
        <f>G14+I14+K14</f>
        <v>0</v>
      </c>
      <c r="M14" s="127" t="s">
        <v>102</v>
      </c>
    </row>
    <row r="15" spans="1:13" x14ac:dyDescent="0.2">
      <c r="A15" s="9">
        <v>3</v>
      </c>
      <c r="B15" s="10" t="s">
        <v>48</v>
      </c>
      <c r="C15" s="2" t="s">
        <v>11</v>
      </c>
      <c r="D15" s="2"/>
      <c r="E15" s="72">
        <v>1823.94</v>
      </c>
      <c r="F15" s="102"/>
      <c r="G15" s="102"/>
      <c r="H15" s="102"/>
      <c r="I15" s="102"/>
      <c r="J15" s="102"/>
      <c r="K15" s="102"/>
      <c r="L15" s="71"/>
      <c r="M15" s="127"/>
    </row>
    <row r="16" spans="1:13" x14ac:dyDescent="0.2">
      <c r="A16" s="18"/>
      <c r="B16" s="12" t="s">
        <v>65</v>
      </c>
      <c r="C16" s="2" t="s">
        <v>11</v>
      </c>
      <c r="D16" s="2"/>
      <c r="E16" s="73">
        <v>1823.94</v>
      </c>
      <c r="F16" s="102"/>
      <c r="G16" s="102"/>
      <c r="H16" s="102"/>
      <c r="I16" s="102"/>
      <c r="J16" s="103"/>
      <c r="K16" s="102"/>
      <c r="L16" s="71">
        <f>G16+I16+K16</f>
        <v>0</v>
      </c>
      <c r="M16" s="127" t="s">
        <v>102</v>
      </c>
    </row>
    <row r="17" spans="1:13" ht="15.75" x14ac:dyDescent="0.2">
      <c r="A17" s="9">
        <v>4</v>
      </c>
      <c r="B17" s="10" t="s">
        <v>94</v>
      </c>
      <c r="C17" s="2" t="s">
        <v>104</v>
      </c>
      <c r="D17" s="2"/>
      <c r="E17" s="72">
        <v>161.93</v>
      </c>
      <c r="F17" s="102"/>
      <c r="G17" s="102"/>
      <c r="H17" s="102"/>
      <c r="I17" s="102"/>
      <c r="J17" s="102"/>
      <c r="K17" s="102"/>
      <c r="L17" s="102"/>
      <c r="M17" s="127"/>
    </row>
    <row r="18" spans="1:13" x14ac:dyDescent="0.2">
      <c r="A18" s="9"/>
      <c r="B18" s="12" t="s">
        <v>62</v>
      </c>
      <c r="C18" s="2" t="s">
        <v>24</v>
      </c>
      <c r="D18" s="13">
        <v>2.4649999999999998E-2</v>
      </c>
      <c r="E18" s="73">
        <v>3.9915745</v>
      </c>
      <c r="F18" s="102"/>
      <c r="G18" s="102"/>
      <c r="H18" s="102"/>
      <c r="I18" s="102"/>
      <c r="J18" s="102"/>
      <c r="K18" s="102"/>
      <c r="L18" s="102">
        <f>G18+I18+K18</f>
        <v>0</v>
      </c>
      <c r="M18" s="127" t="s">
        <v>102</v>
      </c>
    </row>
    <row r="19" spans="1:13" s="21" customFormat="1" ht="15.75" x14ac:dyDescent="0.2">
      <c r="A19" s="19">
        <v>5</v>
      </c>
      <c r="B19" s="20" t="s">
        <v>37</v>
      </c>
      <c r="C19" s="3" t="s">
        <v>104</v>
      </c>
      <c r="D19" s="3"/>
      <c r="E19" s="77">
        <v>161.93</v>
      </c>
      <c r="F19" s="71"/>
      <c r="G19" s="71"/>
      <c r="H19" s="71"/>
      <c r="I19" s="71"/>
      <c r="J19" s="71"/>
      <c r="K19" s="71"/>
      <c r="L19" s="71"/>
      <c r="M19" s="127"/>
    </row>
    <row r="20" spans="1:13" s="21" customFormat="1" x14ac:dyDescent="0.2">
      <c r="A20" s="19"/>
      <c r="B20" s="22" t="s">
        <v>22</v>
      </c>
      <c r="C20" s="3" t="s">
        <v>16</v>
      </c>
      <c r="D20" s="15">
        <v>1.8</v>
      </c>
      <c r="E20" s="75">
        <v>291.47400000000005</v>
      </c>
      <c r="F20" s="71"/>
      <c r="G20" s="71"/>
      <c r="H20" s="71"/>
      <c r="I20" s="71"/>
      <c r="J20" s="71"/>
      <c r="K20" s="71"/>
      <c r="L20" s="71">
        <f>G20+I20+K20</f>
        <v>0</v>
      </c>
      <c r="M20" s="127" t="s">
        <v>102</v>
      </c>
    </row>
    <row r="21" spans="1:13" s="21" customFormat="1" ht="15.75" x14ac:dyDescent="0.2">
      <c r="A21" s="19"/>
      <c r="B21" s="23" t="s">
        <v>26</v>
      </c>
      <c r="C21" s="3" t="s">
        <v>104</v>
      </c>
      <c r="D21" s="15">
        <v>1.1000000000000001</v>
      </c>
      <c r="E21" s="75">
        <v>178.12300000000002</v>
      </c>
      <c r="F21" s="71"/>
      <c r="G21" s="71"/>
      <c r="H21" s="71"/>
      <c r="I21" s="71"/>
      <c r="J21" s="71"/>
      <c r="K21" s="71"/>
      <c r="L21" s="71">
        <f>G21+I21+K21</f>
        <v>0</v>
      </c>
      <c r="M21" s="127" t="s">
        <v>101</v>
      </c>
    </row>
    <row r="22" spans="1:13" ht="15.75" x14ac:dyDescent="0.2">
      <c r="A22" s="9">
        <v>6</v>
      </c>
      <c r="B22" s="10" t="s">
        <v>57</v>
      </c>
      <c r="C22" s="2" t="s">
        <v>104</v>
      </c>
      <c r="D22" s="2"/>
      <c r="E22" s="72">
        <v>87.43</v>
      </c>
      <c r="F22" s="102"/>
      <c r="G22" s="102"/>
      <c r="H22" s="102"/>
      <c r="I22" s="102"/>
      <c r="J22" s="102"/>
      <c r="K22" s="102"/>
      <c r="L22" s="102"/>
      <c r="M22" s="127"/>
    </row>
    <row r="23" spans="1:13" x14ac:dyDescent="0.2">
      <c r="A23" s="9"/>
      <c r="B23" s="12" t="s">
        <v>22</v>
      </c>
      <c r="C23" s="2" t="s">
        <v>16</v>
      </c>
      <c r="D23" s="11">
        <v>0.13400000000000001</v>
      </c>
      <c r="E23" s="73">
        <v>11.715620000000001</v>
      </c>
      <c r="F23" s="102"/>
      <c r="G23" s="102"/>
      <c r="H23" s="102"/>
      <c r="I23" s="102"/>
      <c r="J23" s="102"/>
      <c r="K23" s="102"/>
      <c r="L23" s="102">
        <f>G23+I23+K23</f>
        <v>0</v>
      </c>
      <c r="M23" s="127" t="s">
        <v>102</v>
      </c>
    </row>
    <row r="24" spans="1:13" x14ac:dyDescent="0.2">
      <c r="A24" s="9"/>
      <c r="B24" s="12" t="s">
        <v>40</v>
      </c>
      <c r="C24" s="2" t="s">
        <v>24</v>
      </c>
      <c r="D24" s="13">
        <v>9.2100000000000012E-3</v>
      </c>
      <c r="E24" s="73">
        <v>0.80523030000000018</v>
      </c>
      <c r="F24" s="102"/>
      <c r="G24" s="102"/>
      <c r="H24" s="102"/>
      <c r="I24" s="102"/>
      <c r="J24" s="102"/>
      <c r="K24" s="102"/>
      <c r="L24" s="102">
        <f>G24+I24+K24</f>
        <v>0</v>
      </c>
      <c r="M24" s="127" t="s">
        <v>102</v>
      </c>
    </row>
    <row r="25" spans="1:13" x14ac:dyDescent="0.2">
      <c r="A25" s="9"/>
      <c r="B25" s="12" t="s">
        <v>41</v>
      </c>
      <c r="C25" s="2" t="s">
        <v>24</v>
      </c>
      <c r="D25" s="17">
        <v>0.13</v>
      </c>
      <c r="E25" s="73">
        <v>11.365900000000002</v>
      </c>
      <c r="F25" s="102"/>
      <c r="G25" s="102"/>
      <c r="H25" s="102"/>
      <c r="I25" s="102"/>
      <c r="J25" s="102"/>
      <c r="K25" s="102"/>
      <c r="L25" s="102">
        <f>G25+I25+K25</f>
        <v>0</v>
      </c>
      <c r="M25" s="127" t="s">
        <v>102</v>
      </c>
    </row>
    <row r="26" spans="1:13" x14ac:dyDescent="0.2">
      <c r="A26" s="9"/>
      <c r="B26" s="24" t="s">
        <v>42</v>
      </c>
      <c r="C26" s="2" t="s">
        <v>3</v>
      </c>
      <c r="D26" s="11">
        <v>1.1000000000000001</v>
      </c>
      <c r="E26" s="73">
        <v>96.173000000000016</v>
      </c>
      <c r="F26" s="71"/>
      <c r="G26" s="102"/>
      <c r="H26" s="102"/>
      <c r="I26" s="102"/>
      <c r="J26" s="102"/>
      <c r="K26" s="102"/>
      <c r="L26" s="102">
        <f>G26+I26+K26</f>
        <v>0</v>
      </c>
      <c r="M26" s="127" t="s">
        <v>101</v>
      </c>
    </row>
    <row r="27" spans="1:13" s="21" customFormat="1" ht="15.75" x14ac:dyDescent="0.2">
      <c r="A27" s="19">
        <v>7</v>
      </c>
      <c r="B27" s="20" t="s">
        <v>56</v>
      </c>
      <c r="C27" s="3" t="s">
        <v>104</v>
      </c>
      <c r="D27" s="3"/>
      <c r="E27" s="77">
        <v>8.23</v>
      </c>
      <c r="F27" s="71"/>
      <c r="G27" s="71"/>
      <c r="H27" s="71"/>
      <c r="I27" s="71"/>
      <c r="J27" s="71"/>
      <c r="K27" s="71"/>
      <c r="L27" s="71"/>
      <c r="M27" s="127"/>
    </row>
    <row r="28" spans="1:13" s="21" customFormat="1" x14ac:dyDescent="0.2">
      <c r="A28" s="19"/>
      <c r="B28" s="22" t="s">
        <v>22</v>
      </c>
      <c r="C28" s="3" t="s">
        <v>16</v>
      </c>
      <c r="D28" s="15">
        <v>0.89</v>
      </c>
      <c r="E28" s="78">
        <v>7.3247000000000009</v>
      </c>
      <c r="F28" s="71"/>
      <c r="G28" s="71"/>
      <c r="H28" s="71"/>
      <c r="I28" s="71"/>
      <c r="J28" s="71"/>
      <c r="K28" s="71"/>
      <c r="L28" s="71">
        <f>G28+I28+K28</f>
        <v>0</v>
      </c>
      <c r="M28" s="127" t="s">
        <v>102</v>
      </c>
    </row>
    <row r="29" spans="1:13" s="21" customFormat="1" ht="15.75" x14ac:dyDescent="0.2">
      <c r="A29" s="19"/>
      <c r="B29" s="25" t="s">
        <v>63</v>
      </c>
      <c r="C29" s="3" t="s">
        <v>104</v>
      </c>
      <c r="D29" s="3">
        <v>1.1499999999999999</v>
      </c>
      <c r="E29" s="75">
        <v>9.4644999999999992</v>
      </c>
      <c r="F29" s="71"/>
      <c r="G29" s="71"/>
      <c r="H29" s="71"/>
      <c r="I29" s="71"/>
      <c r="J29" s="71"/>
      <c r="K29" s="71"/>
      <c r="L29" s="71">
        <f>G29+I29+K29</f>
        <v>0</v>
      </c>
      <c r="M29" s="127" t="s">
        <v>101</v>
      </c>
    </row>
    <row r="30" spans="1:13" x14ac:dyDescent="0.2">
      <c r="A30" s="9"/>
      <c r="B30" s="12" t="s">
        <v>19</v>
      </c>
      <c r="C30" s="2" t="s">
        <v>9</v>
      </c>
      <c r="D30" s="11">
        <v>0.02</v>
      </c>
      <c r="E30" s="76">
        <v>0.16460000000000002</v>
      </c>
      <c r="F30" s="102"/>
      <c r="G30" s="102"/>
      <c r="H30" s="102"/>
      <c r="I30" s="102"/>
      <c r="J30" s="102"/>
      <c r="K30" s="102"/>
      <c r="L30" s="102">
        <f>G30+I30+K30</f>
        <v>0</v>
      </c>
      <c r="M30" s="127" t="s">
        <v>101</v>
      </c>
    </row>
    <row r="31" spans="1:13" ht="15.75" x14ac:dyDescent="0.2">
      <c r="A31" s="9">
        <v>8</v>
      </c>
      <c r="B31" s="10" t="s">
        <v>58</v>
      </c>
      <c r="C31" s="2" t="s">
        <v>104</v>
      </c>
      <c r="D31" s="2"/>
      <c r="E31" s="72">
        <v>548.01</v>
      </c>
      <c r="F31" s="102"/>
      <c r="G31" s="102"/>
      <c r="H31" s="102"/>
      <c r="I31" s="102"/>
      <c r="J31" s="102"/>
      <c r="K31" s="102"/>
      <c r="L31" s="102"/>
      <c r="M31" s="127"/>
    </row>
    <row r="32" spans="1:13" x14ac:dyDescent="0.2">
      <c r="A32" s="26"/>
      <c r="B32" s="27" t="s">
        <v>22</v>
      </c>
      <c r="C32" s="4" t="s">
        <v>16</v>
      </c>
      <c r="D32" s="28">
        <v>0.112</v>
      </c>
      <c r="E32" s="79">
        <v>61.377119999999998</v>
      </c>
      <c r="F32" s="104"/>
      <c r="G32" s="104"/>
      <c r="H32" s="104"/>
      <c r="I32" s="104"/>
      <c r="J32" s="104"/>
      <c r="K32" s="104"/>
      <c r="L32" s="102">
        <f>G32+I32+K32</f>
        <v>0</v>
      </c>
      <c r="M32" s="127" t="s">
        <v>102</v>
      </c>
    </row>
    <row r="33" spans="1:13" x14ac:dyDescent="0.2">
      <c r="A33" s="9"/>
      <c r="B33" s="12" t="s">
        <v>53</v>
      </c>
      <c r="C33" s="2" t="s">
        <v>24</v>
      </c>
      <c r="D33" s="13">
        <v>9.2100000000000012E-3</v>
      </c>
      <c r="E33" s="73">
        <v>5.0471721000000009</v>
      </c>
      <c r="F33" s="102"/>
      <c r="G33" s="102"/>
      <c r="H33" s="102"/>
      <c r="I33" s="102"/>
      <c r="J33" s="102"/>
      <c r="K33" s="102"/>
      <c r="L33" s="102">
        <f>G33+I33+K33</f>
        <v>0</v>
      </c>
      <c r="M33" s="127" t="s">
        <v>102</v>
      </c>
    </row>
    <row r="34" spans="1:13" x14ac:dyDescent="0.2">
      <c r="A34" s="9"/>
      <c r="B34" s="12" t="s">
        <v>41</v>
      </c>
      <c r="C34" s="2" t="s">
        <v>24</v>
      </c>
      <c r="D34" s="17">
        <v>0.109</v>
      </c>
      <c r="E34" s="73">
        <v>59.733089999999997</v>
      </c>
      <c r="F34" s="102"/>
      <c r="G34" s="102"/>
      <c r="H34" s="102"/>
      <c r="I34" s="102"/>
      <c r="J34" s="102"/>
      <c r="K34" s="102"/>
      <c r="L34" s="102">
        <f>G34+I34+K34</f>
        <v>0</v>
      </c>
      <c r="M34" s="127" t="s">
        <v>102</v>
      </c>
    </row>
    <row r="35" spans="1:13" s="21" customFormat="1" ht="15.75" x14ac:dyDescent="0.2">
      <c r="A35" s="19"/>
      <c r="B35" s="24" t="s">
        <v>43</v>
      </c>
      <c r="C35" s="3" t="s">
        <v>104</v>
      </c>
      <c r="D35" s="3">
        <v>1.1000000000000001</v>
      </c>
      <c r="E35" s="75">
        <v>602.81100000000004</v>
      </c>
      <c r="F35" s="71"/>
      <c r="G35" s="71"/>
      <c r="H35" s="71"/>
      <c r="I35" s="71"/>
      <c r="J35" s="71"/>
      <c r="K35" s="71"/>
      <c r="L35" s="71">
        <f>G35+I35+K35</f>
        <v>0</v>
      </c>
      <c r="M35" s="127" t="s">
        <v>101</v>
      </c>
    </row>
    <row r="36" spans="1:13" x14ac:dyDescent="0.2">
      <c r="A36" s="30">
        <v>9</v>
      </c>
      <c r="B36" s="31" t="s">
        <v>71</v>
      </c>
      <c r="C36" s="32" t="s">
        <v>3</v>
      </c>
      <c r="D36" s="3"/>
      <c r="E36" s="80">
        <v>1.20306</v>
      </c>
      <c r="F36" s="71"/>
      <c r="G36" s="71"/>
      <c r="H36" s="71"/>
      <c r="I36" s="71"/>
      <c r="J36" s="71"/>
      <c r="K36" s="71"/>
      <c r="L36" s="71"/>
      <c r="M36" s="127"/>
    </row>
    <row r="37" spans="1:13" x14ac:dyDescent="0.2">
      <c r="A37" s="19"/>
      <c r="B37" s="22" t="s">
        <v>38</v>
      </c>
      <c r="C37" s="3" t="s">
        <v>16</v>
      </c>
      <c r="D37" s="11">
        <v>10.6</v>
      </c>
      <c r="E37" s="73">
        <v>12.752435999999999</v>
      </c>
      <c r="F37" s="102"/>
      <c r="G37" s="102"/>
      <c r="H37" s="102"/>
      <c r="I37" s="102"/>
      <c r="J37" s="102"/>
      <c r="K37" s="102"/>
      <c r="L37" s="102">
        <f t="shared" ref="L37:L43" si="0">G37+I37+K37</f>
        <v>0</v>
      </c>
      <c r="M37" s="127" t="s">
        <v>102</v>
      </c>
    </row>
    <row r="38" spans="1:13" x14ac:dyDescent="0.2">
      <c r="A38" s="19"/>
      <c r="B38" s="22" t="s">
        <v>23</v>
      </c>
      <c r="C38" s="3" t="s">
        <v>9</v>
      </c>
      <c r="D38" s="11">
        <v>7.1400000000000006</v>
      </c>
      <c r="E38" s="73">
        <v>8.589848400000001</v>
      </c>
      <c r="F38" s="102"/>
      <c r="G38" s="102"/>
      <c r="H38" s="102"/>
      <c r="I38" s="102"/>
      <c r="J38" s="102"/>
      <c r="K38" s="102"/>
      <c r="L38" s="102">
        <f t="shared" si="0"/>
        <v>0</v>
      </c>
      <c r="M38" s="127" t="s">
        <v>102</v>
      </c>
    </row>
    <row r="39" spans="1:13" x14ac:dyDescent="0.2">
      <c r="A39" s="19"/>
      <c r="B39" s="33" t="s">
        <v>60</v>
      </c>
      <c r="C39" s="34" t="s">
        <v>28</v>
      </c>
      <c r="D39" s="11"/>
      <c r="E39" s="73">
        <v>3</v>
      </c>
      <c r="F39" s="102"/>
      <c r="G39" s="102"/>
      <c r="H39" s="102"/>
      <c r="I39" s="102"/>
      <c r="J39" s="102"/>
      <c r="K39" s="102"/>
      <c r="L39" s="102">
        <f t="shared" si="0"/>
        <v>0</v>
      </c>
      <c r="M39" s="127" t="s">
        <v>101</v>
      </c>
    </row>
    <row r="40" spans="1:13" x14ac:dyDescent="0.2">
      <c r="A40" s="19"/>
      <c r="B40" s="22" t="s">
        <v>61</v>
      </c>
      <c r="C40" s="3" t="s">
        <v>28</v>
      </c>
      <c r="D40" s="11"/>
      <c r="E40" s="74">
        <v>1</v>
      </c>
      <c r="F40" s="102"/>
      <c r="G40" s="102"/>
      <c r="H40" s="102"/>
      <c r="I40" s="102"/>
      <c r="J40" s="102"/>
      <c r="K40" s="102"/>
      <c r="L40" s="102">
        <f t="shared" si="0"/>
        <v>0</v>
      </c>
      <c r="M40" s="127" t="s">
        <v>101</v>
      </c>
    </row>
    <row r="41" spans="1:13" x14ac:dyDescent="0.2">
      <c r="A41" s="19"/>
      <c r="B41" s="33" t="s">
        <v>68</v>
      </c>
      <c r="C41" s="3" t="s">
        <v>28</v>
      </c>
      <c r="D41" s="11"/>
      <c r="E41" s="74">
        <v>1</v>
      </c>
      <c r="F41" s="102"/>
      <c r="G41" s="102"/>
      <c r="H41" s="102"/>
      <c r="I41" s="102"/>
      <c r="J41" s="102"/>
      <c r="K41" s="102"/>
      <c r="L41" s="102">
        <f t="shared" si="0"/>
        <v>0</v>
      </c>
      <c r="M41" s="127" t="s">
        <v>95</v>
      </c>
    </row>
    <row r="42" spans="1:13" x14ac:dyDescent="0.2">
      <c r="A42" s="19"/>
      <c r="B42" s="22" t="s">
        <v>33</v>
      </c>
      <c r="C42" s="3" t="s">
        <v>3</v>
      </c>
      <c r="D42" s="11">
        <v>0.157</v>
      </c>
      <c r="E42" s="73">
        <v>0.18888041999999999</v>
      </c>
      <c r="F42" s="102"/>
      <c r="G42" s="102"/>
      <c r="H42" s="102"/>
      <c r="I42" s="102"/>
      <c r="J42" s="102"/>
      <c r="K42" s="102"/>
      <c r="L42" s="102">
        <f t="shared" si="0"/>
        <v>0</v>
      </c>
      <c r="M42" s="127" t="s">
        <v>101</v>
      </c>
    </row>
    <row r="43" spans="1:13" x14ac:dyDescent="0.2">
      <c r="A43" s="19"/>
      <c r="B43" s="22" t="s">
        <v>34</v>
      </c>
      <c r="C43" s="3" t="s">
        <v>9</v>
      </c>
      <c r="D43" s="11">
        <v>6.6099999999999994</v>
      </c>
      <c r="E43" s="73">
        <v>7.9522265999999995</v>
      </c>
      <c r="F43" s="102"/>
      <c r="G43" s="102"/>
      <c r="H43" s="102"/>
      <c r="I43" s="102"/>
      <c r="J43" s="102"/>
      <c r="K43" s="102"/>
      <c r="L43" s="102">
        <f t="shared" si="0"/>
        <v>0</v>
      </c>
      <c r="M43" s="127" t="s">
        <v>101</v>
      </c>
    </row>
    <row r="44" spans="1:13" x14ac:dyDescent="0.2">
      <c r="A44" s="30">
        <v>10</v>
      </c>
      <c r="B44" s="31" t="s">
        <v>96</v>
      </c>
      <c r="C44" s="32" t="s">
        <v>3</v>
      </c>
      <c r="D44" s="3"/>
      <c r="E44" s="80">
        <v>1.17306</v>
      </c>
      <c r="F44" s="71"/>
      <c r="G44" s="71"/>
      <c r="H44" s="71"/>
      <c r="I44" s="71"/>
      <c r="J44" s="71"/>
      <c r="K44" s="71"/>
      <c r="L44" s="71"/>
      <c r="M44" s="127"/>
    </row>
    <row r="45" spans="1:13" x14ac:dyDescent="0.2">
      <c r="A45" s="19"/>
      <c r="B45" s="22" t="s">
        <v>38</v>
      </c>
      <c r="C45" s="3" t="s">
        <v>16</v>
      </c>
      <c r="D45" s="11">
        <v>10.6</v>
      </c>
      <c r="E45" s="73">
        <v>12.434436</v>
      </c>
      <c r="F45" s="102"/>
      <c r="G45" s="102"/>
      <c r="H45" s="102"/>
      <c r="I45" s="102"/>
      <c r="J45" s="102"/>
      <c r="K45" s="102"/>
      <c r="L45" s="102">
        <f t="shared" ref="L45:L51" si="1">G45+I45+K45</f>
        <v>0</v>
      </c>
      <c r="M45" s="127" t="s">
        <v>102</v>
      </c>
    </row>
    <row r="46" spans="1:13" x14ac:dyDescent="0.2">
      <c r="A46" s="19"/>
      <c r="B46" s="22" t="s">
        <v>23</v>
      </c>
      <c r="C46" s="3" t="s">
        <v>9</v>
      </c>
      <c r="D46" s="11">
        <v>7.1400000000000006</v>
      </c>
      <c r="E46" s="73">
        <v>8.3756484000000011</v>
      </c>
      <c r="F46" s="102"/>
      <c r="G46" s="102"/>
      <c r="H46" s="102"/>
      <c r="I46" s="102"/>
      <c r="J46" s="102"/>
      <c r="K46" s="102"/>
      <c r="L46" s="102">
        <f t="shared" si="1"/>
        <v>0</v>
      </c>
      <c r="M46" s="127" t="s">
        <v>102</v>
      </c>
    </row>
    <row r="47" spans="1:13" x14ac:dyDescent="0.2">
      <c r="A47" s="19"/>
      <c r="B47" s="33" t="s">
        <v>60</v>
      </c>
      <c r="C47" s="34" t="s">
        <v>28</v>
      </c>
      <c r="D47" s="11"/>
      <c r="E47" s="73">
        <v>3</v>
      </c>
      <c r="F47" s="102"/>
      <c r="G47" s="102"/>
      <c r="H47" s="102"/>
      <c r="I47" s="102"/>
      <c r="J47" s="102"/>
      <c r="K47" s="102"/>
      <c r="L47" s="102">
        <f t="shared" si="1"/>
        <v>0</v>
      </c>
      <c r="M47" s="127" t="s">
        <v>101</v>
      </c>
    </row>
    <row r="48" spans="1:13" x14ac:dyDescent="0.2">
      <c r="A48" s="19"/>
      <c r="B48" s="22" t="s">
        <v>61</v>
      </c>
      <c r="C48" s="3" t="s">
        <v>28</v>
      </c>
      <c r="D48" s="11"/>
      <c r="E48" s="74">
        <v>1</v>
      </c>
      <c r="F48" s="102"/>
      <c r="G48" s="102"/>
      <c r="H48" s="102"/>
      <c r="I48" s="102"/>
      <c r="J48" s="102"/>
      <c r="K48" s="102"/>
      <c r="L48" s="102">
        <f t="shared" si="1"/>
        <v>0</v>
      </c>
      <c r="M48" s="127" t="s">
        <v>101</v>
      </c>
    </row>
    <row r="49" spans="1:13" x14ac:dyDescent="0.2">
      <c r="A49" s="19"/>
      <c r="B49" s="33" t="s">
        <v>68</v>
      </c>
      <c r="C49" s="3" t="s">
        <v>28</v>
      </c>
      <c r="D49" s="11"/>
      <c r="E49" s="74">
        <v>1</v>
      </c>
      <c r="F49" s="102"/>
      <c r="G49" s="102"/>
      <c r="H49" s="102"/>
      <c r="I49" s="102"/>
      <c r="J49" s="102"/>
      <c r="K49" s="102"/>
      <c r="L49" s="102">
        <f t="shared" si="1"/>
        <v>0</v>
      </c>
      <c r="M49" s="127" t="s">
        <v>95</v>
      </c>
    </row>
    <row r="50" spans="1:13" x14ac:dyDescent="0.2">
      <c r="A50" s="19"/>
      <c r="B50" s="22" t="s">
        <v>33</v>
      </c>
      <c r="C50" s="3" t="s">
        <v>3</v>
      </c>
      <c r="D50" s="11">
        <v>0.157</v>
      </c>
      <c r="E50" s="73">
        <v>0.18417042</v>
      </c>
      <c r="F50" s="102"/>
      <c r="G50" s="102"/>
      <c r="H50" s="102"/>
      <c r="I50" s="102"/>
      <c r="J50" s="102"/>
      <c r="K50" s="102"/>
      <c r="L50" s="102">
        <f t="shared" si="1"/>
        <v>0</v>
      </c>
      <c r="M50" s="127" t="s">
        <v>101</v>
      </c>
    </row>
    <row r="51" spans="1:13" x14ac:dyDescent="0.2">
      <c r="A51" s="19"/>
      <c r="B51" s="22" t="s">
        <v>34</v>
      </c>
      <c r="C51" s="3" t="s">
        <v>9</v>
      </c>
      <c r="D51" s="11">
        <v>6.6099999999999994</v>
      </c>
      <c r="E51" s="73">
        <v>7.7539265999999989</v>
      </c>
      <c r="F51" s="102"/>
      <c r="G51" s="102"/>
      <c r="H51" s="102"/>
      <c r="I51" s="102"/>
      <c r="J51" s="102"/>
      <c r="K51" s="102"/>
      <c r="L51" s="102">
        <f t="shared" si="1"/>
        <v>0</v>
      </c>
      <c r="M51" s="127" t="s">
        <v>101</v>
      </c>
    </row>
    <row r="52" spans="1:13" x14ac:dyDescent="0.2">
      <c r="A52" s="30">
        <v>11</v>
      </c>
      <c r="B52" s="31" t="s">
        <v>97</v>
      </c>
      <c r="C52" s="32" t="s">
        <v>3</v>
      </c>
      <c r="D52" s="3"/>
      <c r="E52" s="80">
        <v>1.0680599999999998</v>
      </c>
      <c r="F52" s="71"/>
      <c r="G52" s="71"/>
      <c r="H52" s="71"/>
      <c r="I52" s="71"/>
      <c r="J52" s="71"/>
      <c r="K52" s="71"/>
      <c r="L52" s="71"/>
      <c r="M52" s="127"/>
    </row>
    <row r="53" spans="1:13" x14ac:dyDescent="0.2">
      <c r="A53" s="19"/>
      <c r="B53" s="22" t="s">
        <v>38</v>
      </c>
      <c r="C53" s="3" t="s">
        <v>16</v>
      </c>
      <c r="D53" s="11">
        <v>10.6</v>
      </c>
      <c r="E53" s="73">
        <v>11.321435999999997</v>
      </c>
      <c r="F53" s="102"/>
      <c r="G53" s="102"/>
      <c r="H53" s="102"/>
      <c r="I53" s="102"/>
      <c r="J53" s="102"/>
      <c r="K53" s="102"/>
      <c r="L53" s="102">
        <f>G53+I53+K53</f>
        <v>0</v>
      </c>
      <c r="M53" s="127" t="s">
        <v>102</v>
      </c>
    </row>
    <row r="54" spans="1:13" x14ac:dyDescent="0.2">
      <c r="A54" s="19"/>
      <c r="B54" s="22" t="s">
        <v>23</v>
      </c>
      <c r="C54" s="3" t="s">
        <v>9</v>
      </c>
      <c r="D54" s="11">
        <v>7.1400000000000006</v>
      </c>
      <c r="E54" s="73">
        <v>7.6259483999999995</v>
      </c>
      <c r="F54" s="102"/>
      <c r="G54" s="102"/>
      <c r="H54" s="102"/>
      <c r="I54" s="102"/>
      <c r="J54" s="102"/>
      <c r="K54" s="102"/>
      <c r="L54" s="102">
        <f>G54+I54+K54</f>
        <v>0</v>
      </c>
      <c r="M54" s="127" t="s">
        <v>102</v>
      </c>
    </row>
    <row r="55" spans="1:13" x14ac:dyDescent="0.2">
      <c r="A55" s="19"/>
      <c r="B55" s="33" t="s">
        <v>60</v>
      </c>
      <c r="C55" s="34" t="s">
        <v>28</v>
      </c>
      <c r="D55" s="11"/>
      <c r="E55" s="73">
        <v>2</v>
      </c>
      <c r="F55" s="102"/>
      <c r="G55" s="102"/>
      <c r="H55" s="102"/>
      <c r="I55" s="102"/>
      <c r="J55" s="102"/>
      <c r="K55" s="102"/>
      <c r="L55" s="102">
        <f t="shared" ref="L55:L60" si="2">G55+I55+K55</f>
        <v>0</v>
      </c>
      <c r="M55" s="127" t="s">
        <v>101</v>
      </c>
    </row>
    <row r="56" spans="1:13" x14ac:dyDescent="0.2">
      <c r="A56" s="19"/>
      <c r="B56" s="33" t="s">
        <v>72</v>
      </c>
      <c r="C56" s="34" t="s">
        <v>28</v>
      </c>
      <c r="D56" s="11"/>
      <c r="E56" s="73">
        <v>1</v>
      </c>
      <c r="F56" s="102"/>
      <c r="G56" s="102"/>
      <c r="H56" s="102"/>
      <c r="I56" s="102"/>
      <c r="J56" s="102"/>
      <c r="K56" s="102"/>
      <c r="L56" s="102">
        <f t="shared" si="2"/>
        <v>0</v>
      </c>
      <c r="M56" s="127" t="s">
        <v>101</v>
      </c>
    </row>
    <row r="57" spans="1:13" x14ac:dyDescent="0.2">
      <c r="A57" s="19"/>
      <c r="B57" s="22" t="s">
        <v>61</v>
      </c>
      <c r="C57" s="3" t="s">
        <v>28</v>
      </c>
      <c r="D57" s="11"/>
      <c r="E57" s="74">
        <v>1</v>
      </c>
      <c r="F57" s="102"/>
      <c r="G57" s="102"/>
      <c r="H57" s="102"/>
      <c r="I57" s="102"/>
      <c r="J57" s="102"/>
      <c r="K57" s="102"/>
      <c r="L57" s="102">
        <f t="shared" si="2"/>
        <v>0</v>
      </c>
      <c r="M57" s="127" t="s">
        <v>101</v>
      </c>
    </row>
    <row r="58" spans="1:13" x14ac:dyDescent="0.2">
      <c r="A58" s="19"/>
      <c r="B58" s="33" t="s">
        <v>68</v>
      </c>
      <c r="C58" s="3" t="s">
        <v>28</v>
      </c>
      <c r="D58" s="11"/>
      <c r="E58" s="74">
        <v>1</v>
      </c>
      <c r="F58" s="102"/>
      <c r="G58" s="102"/>
      <c r="H58" s="102"/>
      <c r="I58" s="102"/>
      <c r="J58" s="102"/>
      <c r="K58" s="102"/>
      <c r="L58" s="102">
        <f t="shared" si="2"/>
        <v>0</v>
      </c>
      <c r="M58" s="127" t="s">
        <v>95</v>
      </c>
    </row>
    <row r="59" spans="1:13" x14ac:dyDescent="0.2">
      <c r="A59" s="19"/>
      <c r="B59" s="22" t="s">
        <v>33</v>
      </c>
      <c r="C59" s="3" t="s">
        <v>3</v>
      </c>
      <c r="D59" s="11">
        <v>0.157</v>
      </c>
      <c r="E59" s="73">
        <v>0.16768541999999997</v>
      </c>
      <c r="F59" s="102"/>
      <c r="G59" s="102"/>
      <c r="H59" s="102"/>
      <c r="I59" s="102"/>
      <c r="J59" s="102"/>
      <c r="K59" s="102"/>
      <c r="L59" s="102">
        <f t="shared" si="2"/>
        <v>0</v>
      </c>
      <c r="M59" s="127" t="s">
        <v>101</v>
      </c>
    </row>
    <row r="60" spans="1:13" x14ac:dyDescent="0.2">
      <c r="A60" s="19"/>
      <c r="B60" s="22" t="s">
        <v>34</v>
      </c>
      <c r="C60" s="3" t="s">
        <v>9</v>
      </c>
      <c r="D60" s="11">
        <v>6.6099999999999994</v>
      </c>
      <c r="E60" s="73">
        <v>7.0598765999999982</v>
      </c>
      <c r="F60" s="102"/>
      <c r="G60" s="102"/>
      <c r="H60" s="102"/>
      <c r="I60" s="102"/>
      <c r="J60" s="102"/>
      <c r="K60" s="102"/>
      <c r="L60" s="102">
        <f t="shared" si="2"/>
        <v>0</v>
      </c>
      <c r="M60" s="127" t="s">
        <v>101</v>
      </c>
    </row>
    <row r="61" spans="1:13" x14ac:dyDescent="0.2">
      <c r="A61" s="30">
        <v>12</v>
      </c>
      <c r="B61" s="31" t="s">
        <v>73</v>
      </c>
      <c r="C61" s="32" t="s">
        <v>3</v>
      </c>
      <c r="D61" s="3"/>
      <c r="E61" s="80">
        <v>1.0230599999999999</v>
      </c>
      <c r="F61" s="71"/>
      <c r="G61" s="71"/>
      <c r="H61" s="71"/>
      <c r="I61" s="71"/>
      <c r="J61" s="71"/>
      <c r="K61" s="71"/>
      <c r="L61" s="71"/>
      <c r="M61" s="127"/>
    </row>
    <row r="62" spans="1:13" x14ac:dyDescent="0.2">
      <c r="A62" s="19"/>
      <c r="B62" s="22" t="s">
        <v>38</v>
      </c>
      <c r="C62" s="3" t="s">
        <v>16</v>
      </c>
      <c r="D62" s="11">
        <v>10.6</v>
      </c>
      <c r="E62" s="73">
        <v>10.844435999999998</v>
      </c>
      <c r="F62" s="102"/>
      <c r="G62" s="102"/>
      <c r="H62" s="102"/>
      <c r="I62" s="102"/>
      <c r="J62" s="102"/>
      <c r="K62" s="102"/>
      <c r="L62" s="102">
        <f>G62+I62+K62</f>
        <v>0</v>
      </c>
      <c r="M62" s="127" t="s">
        <v>102</v>
      </c>
    </row>
    <row r="63" spans="1:13" x14ac:dyDescent="0.2">
      <c r="A63" s="19"/>
      <c r="B63" s="22" t="s">
        <v>23</v>
      </c>
      <c r="C63" s="3" t="s">
        <v>9</v>
      </c>
      <c r="D63" s="11">
        <v>7.1400000000000006</v>
      </c>
      <c r="E63" s="73">
        <v>7.3046483999999996</v>
      </c>
      <c r="F63" s="102"/>
      <c r="G63" s="102"/>
      <c r="H63" s="102"/>
      <c r="I63" s="102"/>
      <c r="J63" s="102"/>
      <c r="K63" s="102"/>
      <c r="L63" s="102">
        <f>G63+I63+K63</f>
        <v>0</v>
      </c>
      <c r="M63" s="127" t="s">
        <v>102</v>
      </c>
    </row>
    <row r="64" spans="1:13" x14ac:dyDescent="0.2">
      <c r="A64" s="19"/>
      <c r="B64" s="33" t="s">
        <v>60</v>
      </c>
      <c r="C64" s="34" t="s">
        <v>28</v>
      </c>
      <c r="D64" s="11"/>
      <c r="E64" s="73">
        <v>2</v>
      </c>
      <c r="F64" s="102"/>
      <c r="G64" s="102"/>
      <c r="H64" s="102"/>
      <c r="I64" s="102"/>
      <c r="J64" s="102"/>
      <c r="K64" s="102"/>
      <c r="L64" s="102">
        <f t="shared" ref="L64:L68" si="3">G64+I64+K64</f>
        <v>0</v>
      </c>
      <c r="M64" s="127" t="s">
        <v>101</v>
      </c>
    </row>
    <row r="65" spans="1:13" x14ac:dyDescent="0.2">
      <c r="A65" s="19"/>
      <c r="B65" s="22" t="s">
        <v>61</v>
      </c>
      <c r="C65" s="3" t="s">
        <v>28</v>
      </c>
      <c r="D65" s="11"/>
      <c r="E65" s="74">
        <v>1</v>
      </c>
      <c r="F65" s="102"/>
      <c r="G65" s="102"/>
      <c r="H65" s="102"/>
      <c r="I65" s="102"/>
      <c r="J65" s="102"/>
      <c r="K65" s="102"/>
      <c r="L65" s="102">
        <f t="shared" si="3"/>
        <v>0</v>
      </c>
      <c r="M65" s="127" t="s">
        <v>101</v>
      </c>
    </row>
    <row r="66" spans="1:13" x14ac:dyDescent="0.2">
      <c r="A66" s="19"/>
      <c r="B66" s="33" t="s">
        <v>68</v>
      </c>
      <c r="C66" s="3" t="s">
        <v>28</v>
      </c>
      <c r="D66" s="11"/>
      <c r="E66" s="74">
        <v>1</v>
      </c>
      <c r="F66" s="102"/>
      <c r="G66" s="102"/>
      <c r="H66" s="102"/>
      <c r="I66" s="102"/>
      <c r="J66" s="102"/>
      <c r="K66" s="102"/>
      <c r="L66" s="102">
        <f t="shared" si="3"/>
        <v>0</v>
      </c>
      <c r="M66" s="127" t="s">
        <v>95</v>
      </c>
    </row>
    <row r="67" spans="1:13" x14ac:dyDescent="0.2">
      <c r="A67" s="19"/>
      <c r="B67" s="22" t="s">
        <v>33</v>
      </c>
      <c r="C67" s="3" t="s">
        <v>3</v>
      </c>
      <c r="D67" s="11">
        <v>0.157</v>
      </c>
      <c r="E67" s="73">
        <v>0.16062041999999999</v>
      </c>
      <c r="F67" s="102"/>
      <c r="G67" s="102"/>
      <c r="H67" s="102"/>
      <c r="I67" s="102"/>
      <c r="J67" s="102"/>
      <c r="K67" s="102"/>
      <c r="L67" s="102">
        <f t="shared" si="3"/>
        <v>0</v>
      </c>
      <c r="M67" s="127" t="s">
        <v>101</v>
      </c>
    </row>
    <row r="68" spans="1:13" x14ac:dyDescent="0.2">
      <c r="A68" s="19"/>
      <c r="B68" s="22" t="s">
        <v>34</v>
      </c>
      <c r="C68" s="3" t="s">
        <v>9</v>
      </c>
      <c r="D68" s="11">
        <v>6.6099999999999994</v>
      </c>
      <c r="E68" s="73">
        <v>6.7624265999999986</v>
      </c>
      <c r="F68" s="102"/>
      <c r="G68" s="102"/>
      <c r="H68" s="102"/>
      <c r="I68" s="102"/>
      <c r="J68" s="102"/>
      <c r="K68" s="102"/>
      <c r="L68" s="102">
        <f t="shared" si="3"/>
        <v>0</v>
      </c>
      <c r="M68" s="127" t="s">
        <v>101</v>
      </c>
    </row>
    <row r="69" spans="1:13" x14ac:dyDescent="0.2">
      <c r="A69" s="30">
        <v>13</v>
      </c>
      <c r="B69" s="31" t="s">
        <v>98</v>
      </c>
      <c r="C69" s="32" t="s">
        <v>3</v>
      </c>
      <c r="D69" s="3"/>
      <c r="E69" s="80">
        <v>7.46448</v>
      </c>
      <c r="F69" s="71"/>
      <c r="G69" s="71"/>
      <c r="H69" s="71"/>
      <c r="I69" s="71"/>
      <c r="J69" s="71"/>
      <c r="K69" s="71"/>
      <c r="L69" s="71"/>
      <c r="M69" s="127"/>
    </row>
    <row r="70" spans="1:13" x14ac:dyDescent="0.2">
      <c r="A70" s="19"/>
      <c r="B70" s="22" t="s">
        <v>38</v>
      </c>
      <c r="C70" s="3" t="s">
        <v>16</v>
      </c>
      <c r="D70" s="11">
        <v>10.6</v>
      </c>
      <c r="E70" s="73">
        <v>79.123487999999995</v>
      </c>
      <c r="F70" s="102"/>
      <c r="G70" s="102"/>
      <c r="H70" s="102"/>
      <c r="I70" s="102"/>
      <c r="J70" s="102"/>
      <c r="K70" s="102"/>
      <c r="L70" s="102">
        <f t="shared" ref="L70:L76" si="4">G70+I70+K70</f>
        <v>0</v>
      </c>
      <c r="M70" s="127" t="s">
        <v>102</v>
      </c>
    </row>
    <row r="71" spans="1:13" x14ac:dyDescent="0.2">
      <c r="A71" s="19"/>
      <c r="B71" s="22" t="s">
        <v>23</v>
      </c>
      <c r="C71" s="3" t="s">
        <v>9</v>
      </c>
      <c r="D71" s="11">
        <v>7.1400000000000006</v>
      </c>
      <c r="E71" s="73">
        <v>53.296387200000005</v>
      </c>
      <c r="F71" s="102"/>
      <c r="G71" s="102"/>
      <c r="H71" s="102"/>
      <c r="I71" s="102"/>
      <c r="J71" s="102"/>
      <c r="K71" s="102"/>
      <c r="L71" s="102">
        <f t="shared" si="4"/>
        <v>0</v>
      </c>
      <c r="M71" s="127" t="s">
        <v>102</v>
      </c>
    </row>
    <row r="72" spans="1:13" x14ac:dyDescent="0.2">
      <c r="A72" s="19"/>
      <c r="B72" s="33" t="s">
        <v>60</v>
      </c>
      <c r="C72" s="34" t="s">
        <v>28</v>
      </c>
      <c r="D72" s="11"/>
      <c r="E72" s="73">
        <v>16</v>
      </c>
      <c r="F72" s="102"/>
      <c r="G72" s="102"/>
      <c r="H72" s="102"/>
      <c r="I72" s="102"/>
      <c r="J72" s="102"/>
      <c r="K72" s="102"/>
      <c r="L72" s="102">
        <f t="shared" si="4"/>
        <v>0</v>
      </c>
      <c r="M72" s="127" t="s">
        <v>101</v>
      </c>
    </row>
    <row r="73" spans="1:13" x14ac:dyDescent="0.2">
      <c r="A73" s="19"/>
      <c r="B73" s="22" t="s">
        <v>61</v>
      </c>
      <c r="C73" s="3" t="s">
        <v>28</v>
      </c>
      <c r="D73" s="11"/>
      <c r="E73" s="74">
        <v>8</v>
      </c>
      <c r="F73" s="102"/>
      <c r="G73" s="102"/>
      <c r="H73" s="102"/>
      <c r="I73" s="102"/>
      <c r="J73" s="102"/>
      <c r="K73" s="102"/>
      <c r="L73" s="102">
        <f t="shared" si="4"/>
        <v>0</v>
      </c>
      <c r="M73" s="127" t="s">
        <v>101</v>
      </c>
    </row>
    <row r="74" spans="1:13" x14ac:dyDescent="0.2">
      <c r="A74" s="19"/>
      <c r="B74" s="33" t="s">
        <v>68</v>
      </c>
      <c r="C74" s="3" t="s">
        <v>28</v>
      </c>
      <c r="D74" s="11"/>
      <c r="E74" s="74">
        <v>8</v>
      </c>
      <c r="F74" s="102"/>
      <c r="G74" s="102"/>
      <c r="H74" s="102"/>
      <c r="I74" s="102"/>
      <c r="J74" s="102"/>
      <c r="K74" s="102"/>
      <c r="L74" s="102">
        <f t="shared" si="4"/>
        <v>0</v>
      </c>
      <c r="M74" s="127" t="s">
        <v>95</v>
      </c>
    </row>
    <row r="75" spans="1:13" x14ac:dyDescent="0.2">
      <c r="A75" s="19"/>
      <c r="B75" s="22" t="s">
        <v>33</v>
      </c>
      <c r="C75" s="3" t="s">
        <v>3</v>
      </c>
      <c r="D75" s="11">
        <v>0.157</v>
      </c>
      <c r="E75" s="73">
        <v>1.1719233600000001</v>
      </c>
      <c r="F75" s="102"/>
      <c r="G75" s="102"/>
      <c r="H75" s="102"/>
      <c r="I75" s="102"/>
      <c r="J75" s="102"/>
      <c r="K75" s="102"/>
      <c r="L75" s="102">
        <f t="shared" si="4"/>
        <v>0</v>
      </c>
      <c r="M75" s="127" t="s">
        <v>101</v>
      </c>
    </row>
    <row r="76" spans="1:13" x14ac:dyDescent="0.2">
      <c r="A76" s="19"/>
      <c r="B76" s="22" t="s">
        <v>34</v>
      </c>
      <c r="C76" s="3" t="s">
        <v>9</v>
      </c>
      <c r="D76" s="11">
        <v>6.6099999999999994</v>
      </c>
      <c r="E76" s="73">
        <v>49.340212799999996</v>
      </c>
      <c r="F76" s="102"/>
      <c r="G76" s="102"/>
      <c r="H76" s="102"/>
      <c r="I76" s="102"/>
      <c r="J76" s="102"/>
      <c r="K76" s="102"/>
      <c r="L76" s="102">
        <f t="shared" si="4"/>
        <v>0</v>
      </c>
      <c r="M76" s="127" t="s">
        <v>101</v>
      </c>
    </row>
    <row r="77" spans="1:13" x14ac:dyDescent="0.2">
      <c r="A77" s="30">
        <v>14</v>
      </c>
      <c r="B77" s="31" t="s">
        <v>99</v>
      </c>
      <c r="C77" s="32" t="s">
        <v>3</v>
      </c>
      <c r="D77" s="3"/>
      <c r="E77" s="80">
        <v>1.8061199999999999</v>
      </c>
      <c r="F77" s="71"/>
      <c r="G77" s="71"/>
      <c r="H77" s="71"/>
      <c r="I77" s="71"/>
      <c r="J77" s="71"/>
      <c r="K77" s="71"/>
      <c r="L77" s="71"/>
      <c r="M77" s="127"/>
    </row>
    <row r="78" spans="1:13" x14ac:dyDescent="0.2">
      <c r="A78" s="19"/>
      <c r="B78" s="22" t="s">
        <v>38</v>
      </c>
      <c r="C78" s="3" t="s">
        <v>16</v>
      </c>
      <c r="D78" s="11">
        <v>10.6</v>
      </c>
      <c r="E78" s="73">
        <v>19.144871999999999</v>
      </c>
      <c r="F78" s="102"/>
      <c r="G78" s="102"/>
      <c r="H78" s="102"/>
      <c r="I78" s="102"/>
      <c r="J78" s="102"/>
      <c r="K78" s="102"/>
      <c r="L78" s="102">
        <f t="shared" ref="L78:L84" si="5">G78+I78+K78</f>
        <v>0</v>
      </c>
      <c r="M78" s="127" t="s">
        <v>102</v>
      </c>
    </row>
    <row r="79" spans="1:13" x14ac:dyDescent="0.2">
      <c r="A79" s="19"/>
      <c r="B79" s="22" t="s">
        <v>23</v>
      </c>
      <c r="C79" s="3" t="s">
        <v>9</v>
      </c>
      <c r="D79" s="11">
        <v>7.1400000000000006</v>
      </c>
      <c r="E79" s="73">
        <v>12.895696800000001</v>
      </c>
      <c r="F79" s="102"/>
      <c r="G79" s="102"/>
      <c r="H79" s="102"/>
      <c r="I79" s="102"/>
      <c r="J79" s="102"/>
      <c r="K79" s="102"/>
      <c r="L79" s="102">
        <f t="shared" si="5"/>
        <v>0</v>
      </c>
      <c r="M79" s="127" t="s">
        <v>102</v>
      </c>
    </row>
    <row r="80" spans="1:13" x14ac:dyDescent="0.2">
      <c r="A80" s="19"/>
      <c r="B80" s="33" t="s">
        <v>60</v>
      </c>
      <c r="C80" s="34" t="s">
        <v>28</v>
      </c>
      <c r="D80" s="11"/>
      <c r="E80" s="73">
        <v>4</v>
      </c>
      <c r="F80" s="102"/>
      <c r="G80" s="102"/>
      <c r="H80" s="102"/>
      <c r="I80" s="102"/>
      <c r="J80" s="102"/>
      <c r="K80" s="102"/>
      <c r="L80" s="102">
        <f t="shared" si="5"/>
        <v>0</v>
      </c>
      <c r="M80" s="127" t="s">
        <v>101</v>
      </c>
    </row>
    <row r="81" spans="1:13" x14ac:dyDescent="0.2">
      <c r="A81" s="19"/>
      <c r="B81" s="22" t="s">
        <v>61</v>
      </c>
      <c r="C81" s="3" t="s">
        <v>28</v>
      </c>
      <c r="D81" s="11"/>
      <c r="E81" s="74">
        <v>2</v>
      </c>
      <c r="F81" s="102"/>
      <c r="G81" s="102"/>
      <c r="H81" s="102"/>
      <c r="I81" s="102"/>
      <c r="J81" s="102"/>
      <c r="K81" s="102"/>
      <c r="L81" s="102">
        <f t="shared" si="5"/>
        <v>0</v>
      </c>
      <c r="M81" s="127" t="s">
        <v>101</v>
      </c>
    </row>
    <row r="82" spans="1:13" x14ac:dyDescent="0.2">
      <c r="A82" s="19"/>
      <c r="B82" s="33" t="s">
        <v>68</v>
      </c>
      <c r="C82" s="3" t="s">
        <v>28</v>
      </c>
      <c r="D82" s="11"/>
      <c r="E82" s="74">
        <v>2</v>
      </c>
      <c r="F82" s="102"/>
      <c r="G82" s="102"/>
      <c r="H82" s="102"/>
      <c r="I82" s="102"/>
      <c r="J82" s="102"/>
      <c r="K82" s="102"/>
      <c r="L82" s="102">
        <f t="shared" si="5"/>
        <v>0</v>
      </c>
      <c r="M82" s="127" t="s">
        <v>95</v>
      </c>
    </row>
    <row r="83" spans="1:13" x14ac:dyDescent="0.2">
      <c r="A83" s="19"/>
      <c r="B83" s="22" t="s">
        <v>33</v>
      </c>
      <c r="C83" s="3" t="s">
        <v>3</v>
      </c>
      <c r="D83" s="11">
        <v>0.157</v>
      </c>
      <c r="E83" s="73">
        <v>0.28356083999999998</v>
      </c>
      <c r="F83" s="102"/>
      <c r="G83" s="102"/>
      <c r="H83" s="102"/>
      <c r="I83" s="102"/>
      <c r="J83" s="102"/>
      <c r="K83" s="102"/>
      <c r="L83" s="102">
        <f t="shared" si="5"/>
        <v>0</v>
      </c>
      <c r="M83" s="127" t="s">
        <v>101</v>
      </c>
    </row>
    <row r="84" spans="1:13" x14ac:dyDescent="0.2">
      <c r="A84" s="19"/>
      <c r="B84" s="22" t="s">
        <v>34</v>
      </c>
      <c r="C84" s="3" t="s">
        <v>9</v>
      </c>
      <c r="D84" s="11">
        <v>6.6099999999999994</v>
      </c>
      <c r="E84" s="73">
        <v>11.938453199999998</v>
      </c>
      <c r="F84" s="102"/>
      <c r="G84" s="102"/>
      <c r="H84" s="102"/>
      <c r="I84" s="102"/>
      <c r="J84" s="102"/>
      <c r="K84" s="102"/>
      <c r="L84" s="102">
        <f t="shared" si="5"/>
        <v>0</v>
      </c>
      <c r="M84" s="127" t="s">
        <v>101</v>
      </c>
    </row>
    <row r="85" spans="1:13" x14ac:dyDescent="0.2">
      <c r="A85" s="30">
        <v>15</v>
      </c>
      <c r="B85" s="31" t="s">
        <v>69</v>
      </c>
      <c r="C85" s="32" t="s">
        <v>3</v>
      </c>
      <c r="D85" s="3"/>
      <c r="E85" s="80">
        <v>0.85806000000000004</v>
      </c>
      <c r="F85" s="71"/>
      <c r="G85" s="71"/>
      <c r="H85" s="71"/>
      <c r="I85" s="71"/>
      <c r="J85" s="71"/>
      <c r="K85" s="71"/>
      <c r="L85" s="71"/>
      <c r="M85" s="127"/>
    </row>
    <row r="86" spans="1:13" x14ac:dyDescent="0.2">
      <c r="A86" s="19"/>
      <c r="B86" s="22" t="s">
        <v>38</v>
      </c>
      <c r="C86" s="3" t="s">
        <v>16</v>
      </c>
      <c r="D86" s="11">
        <v>10.6</v>
      </c>
      <c r="E86" s="73">
        <v>9.0954359999999994</v>
      </c>
      <c r="F86" s="102"/>
      <c r="G86" s="102"/>
      <c r="H86" s="102"/>
      <c r="I86" s="102"/>
      <c r="J86" s="102"/>
      <c r="K86" s="102"/>
      <c r="L86" s="102">
        <f t="shared" ref="L86:L92" si="6">G86+I86+K86</f>
        <v>0</v>
      </c>
      <c r="M86" s="127" t="s">
        <v>102</v>
      </c>
    </row>
    <row r="87" spans="1:13" x14ac:dyDescent="0.2">
      <c r="A87" s="19"/>
      <c r="B87" s="22" t="s">
        <v>23</v>
      </c>
      <c r="C87" s="3" t="s">
        <v>9</v>
      </c>
      <c r="D87" s="11">
        <v>7.1400000000000006</v>
      </c>
      <c r="E87" s="73">
        <v>6.1265484000000008</v>
      </c>
      <c r="F87" s="102"/>
      <c r="G87" s="102"/>
      <c r="H87" s="102"/>
      <c r="I87" s="102"/>
      <c r="J87" s="102"/>
      <c r="K87" s="102"/>
      <c r="L87" s="102">
        <f t="shared" si="6"/>
        <v>0</v>
      </c>
      <c r="M87" s="127" t="s">
        <v>102</v>
      </c>
    </row>
    <row r="88" spans="1:13" x14ac:dyDescent="0.2">
      <c r="A88" s="19"/>
      <c r="B88" s="33" t="s">
        <v>60</v>
      </c>
      <c r="C88" s="34" t="s">
        <v>28</v>
      </c>
      <c r="D88" s="11"/>
      <c r="E88" s="73">
        <v>2</v>
      </c>
      <c r="F88" s="102"/>
      <c r="G88" s="102"/>
      <c r="H88" s="102"/>
      <c r="I88" s="102"/>
      <c r="J88" s="102"/>
      <c r="K88" s="102"/>
      <c r="L88" s="102">
        <f t="shared" si="6"/>
        <v>0</v>
      </c>
      <c r="M88" s="127" t="s">
        <v>101</v>
      </c>
    </row>
    <row r="89" spans="1:13" x14ac:dyDescent="0.2">
      <c r="A89" s="19"/>
      <c r="B89" s="22" t="s">
        <v>61</v>
      </c>
      <c r="C89" s="3" t="s">
        <v>28</v>
      </c>
      <c r="D89" s="11"/>
      <c r="E89" s="74">
        <v>1</v>
      </c>
      <c r="F89" s="102"/>
      <c r="G89" s="102"/>
      <c r="H89" s="102"/>
      <c r="I89" s="102"/>
      <c r="J89" s="102"/>
      <c r="K89" s="102"/>
      <c r="L89" s="102">
        <f t="shared" si="6"/>
        <v>0</v>
      </c>
      <c r="M89" s="127" t="s">
        <v>101</v>
      </c>
    </row>
    <row r="90" spans="1:13" x14ac:dyDescent="0.2">
      <c r="A90" s="19"/>
      <c r="B90" s="33" t="s">
        <v>68</v>
      </c>
      <c r="C90" s="3" t="s">
        <v>28</v>
      </c>
      <c r="D90" s="11"/>
      <c r="E90" s="74">
        <v>1</v>
      </c>
      <c r="F90" s="102"/>
      <c r="G90" s="102"/>
      <c r="H90" s="102"/>
      <c r="I90" s="102"/>
      <c r="J90" s="102"/>
      <c r="K90" s="102"/>
      <c r="L90" s="102">
        <f t="shared" si="6"/>
        <v>0</v>
      </c>
      <c r="M90" s="127" t="s">
        <v>95</v>
      </c>
    </row>
    <row r="91" spans="1:13" x14ac:dyDescent="0.2">
      <c r="A91" s="19"/>
      <c r="B91" s="22" t="s">
        <v>33</v>
      </c>
      <c r="C91" s="3" t="s">
        <v>3</v>
      </c>
      <c r="D91" s="11">
        <v>0.157</v>
      </c>
      <c r="E91" s="73">
        <v>0.13471542</v>
      </c>
      <c r="F91" s="102"/>
      <c r="G91" s="102"/>
      <c r="H91" s="102"/>
      <c r="I91" s="102"/>
      <c r="J91" s="102"/>
      <c r="K91" s="102"/>
      <c r="L91" s="102">
        <f t="shared" si="6"/>
        <v>0</v>
      </c>
      <c r="M91" s="127" t="s">
        <v>101</v>
      </c>
    </row>
    <row r="92" spans="1:13" x14ac:dyDescent="0.2">
      <c r="A92" s="19"/>
      <c r="B92" s="22" t="s">
        <v>34</v>
      </c>
      <c r="C92" s="3" t="s">
        <v>9</v>
      </c>
      <c r="D92" s="11">
        <v>6.6099999999999994</v>
      </c>
      <c r="E92" s="73">
        <v>5.6717765999999994</v>
      </c>
      <c r="F92" s="102"/>
      <c r="G92" s="102"/>
      <c r="H92" s="102"/>
      <c r="I92" s="102"/>
      <c r="J92" s="102"/>
      <c r="K92" s="102"/>
      <c r="L92" s="102">
        <f t="shared" si="6"/>
        <v>0</v>
      </c>
      <c r="M92" s="127" t="s">
        <v>101</v>
      </c>
    </row>
    <row r="93" spans="1:13" x14ac:dyDescent="0.2">
      <c r="A93" s="30">
        <v>16</v>
      </c>
      <c r="B93" s="31" t="s">
        <v>74</v>
      </c>
      <c r="C93" s="32" t="s">
        <v>3</v>
      </c>
      <c r="D93" s="3"/>
      <c r="E93" s="80">
        <v>0.81305999999999989</v>
      </c>
      <c r="F93" s="71"/>
      <c r="G93" s="71"/>
      <c r="H93" s="71"/>
      <c r="I93" s="71"/>
      <c r="J93" s="71"/>
      <c r="K93" s="71"/>
      <c r="L93" s="71"/>
      <c r="M93" s="127"/>
    </row>
    <row r="94" spans="1:13" x14ac:dyDescent="0.2">
      <c r="A94" s="19"/>
      <c r="B94" s="22" t="s">
        <v>38</v>
      </c>
      <c r="C94" s="3" t="s">
        <v>16</v>
      </c>
      <c r="D94" s="11">
        <v>10.6</v>
      </c>
      <c r="E94" s="73">
        <v>8.6184359999999991</v>
      </c>
      <c r="F94" s="102"/>
      <c r="G94" s="102"/>
      <c r="H94" s="102"/>
      <c r="I94" s="102"/>
      <c r="J94" s="102"/>
      <c r="K94" s="102"/>
      <c r="L94" s="102">
        <f>G94+I94+K94</f>
        <v>0</v>
      </c>
      <c r="M94" s="127" t="s">
        <v>102</v>
      </c>
    </row>
    <row r="95" spans="1:13" x14ac:dyDescent="0.2">
      <c r="A95" s="19"/>
      <c r="B95" s="22" t="s">
        <v>23</v>
      </c>
      <c r="C95" s="3" t="s">
        <v>9</v>
      </c>
      <c r="D95" s="11">
        <v>7.1400000000000006</v>
      </c>
      <c r="E95" s="73">
        <v>5.8052484</v>
      </c>
      <c r="F95" s="102"/>
      <c r="G95" s="102"/>
      <c r="H95" s="102"/>
      <c r="I95" s="102"/>
      <c r="J95" s="102"/>
      <c r="K95" s="102"/>
      <c r="L95" s="102">
        <f>G95+I95+K95</f>
        <v>0</v>
      </c>
      <c r="M95" s="127" t="s">
        <v>102</v>
      </c>
    </row>
    <row r="96" spans="1:13" x14ac:dyDescent="0.2">
      <c r="A96" s="19"/>
      <c r="B96" s="33" t="s">
        <v>60</v>
      </c>
      <c r="C96" s="34" t="s">
        <v>28</v>
      </c>
      <c r="D96" s="11"/>
      <c r="E96" s="74">
        <v>1</v>
      </c>
      <c r="F96" s="102"/>
      <c r="G96" s="102"/>
      <c r="H96" s="102"/>
      <c r="I96" s="102"/>
      <c r="J96" s="102"/>
      <c r="K96" s="102"/>
      <c r="L96" s="102">
        <f t="shared" ref="L96:L101" si="7">G96+I96+K96</f>
        <v>0</v>
      </c>
      <c r="M96" s="127" t="s">
        <v>101</v>
      </c>
    </row>
    <row r="97" spans="1:13" x14ac:dyDescent="0.2">
      <c r="A97" s="19"/>
      <c r="B97" s="33" t="s">
        <v>72</v>
      </c>
      <c r="C97" s="34" t="s">
        <v>28</v>
      </c>
      <c r="D97" s="11"/>
      <c r="E97" s="74">
        <v>1</v>
      </c>
      <c r="F97" s="102"/>
      <c r="G97" s="102"/>
      <c r="H97" s="102"/>
      <c r="I97" s="102"/>
      <c r="J97" s="102"/>
      <c r="K97" s="102"/>
      <c r="L97" s="102">
        <f t="shared" si="7"/>
        <v>0</v>
      </c>
      <c r="M97" s="127" t="s">
        <v>101</v>
      </c>
    </row>
    <row r="98" spans="1:13" x14ac:dyDescent="0.2">
      <c r="A98" s="19"/>
      <c r="B98" s="22" t="s">
        <v>61</v>
      </c>
      <c r="C98" s="3" t="s">
        <v>28</v>
      </c>
      <c r="D98" s="11"/>
      <c r="E98" s="74">
        <v>1</v>
      </c>
      <c r="F98" s="102"/>
      <c r="G98" s="102"/>
      <c r="H98" s="102"/>
      <c r="I98" s="102"/>
      <c r="J98" s="102"/>
      <c r="K98" s="102"/>
      <c r="L98" s="102">
        <f t="shared" si="7"/>
        <v>0</v>
      </c>
      <c r="M98" s="127" t="s">
        <v>101</v>
      </c>
    </row>
    <row r="99" spans="1:13" x14ac:dyDescent="0.2">
      <c r="A99" s="19"/>
      <c r="B99" s="33" t="s">
        <v>68</v>
      </c>
      <c r="C99" s="3" t="s">
        <v>28</v>
      </c>
      <c r="D99" s="11"/>
      <c r="E99" s="74">
        <v>1</v>
      </c>
      <c r="F99" s="102"/>
      <c r="G99" s="102"/>
      <c r="H99" s="102"/>
      <c r="I99" s="102"/>
      <c r="J99" s="102"/>
      <c r="K99" s="102"/>
      <c r="L99" s="102">
        <f t="shared" si="7"/>
        <v>0</v>
      </c>
      <c r="M99" s="127" t="s">
        <v>95</v>
      </c>
    </row>
    <row r="100" spans="1:13" x14ac:dyDescent="0.2">
      <c r="A100" s="19"/>
      <c r="B100" s="22" t="s">
        <v>33</v>
      </c>
      <c r="C100" s="3" t="s">
        <v>3</v>
      </c>
      <c r="D100" s="11">
        <v>0.157</v>
      </c>
      <c r="E100" s="73">
        <v>0.12765041999999999</v>
      </c>
      <c r="F100" s="102"/>
      <c r="G100" s="102"/>
      <c r="H100" s="102"/>
      <c r="I100" s="102"/>
      <c r="J100" s="102"/>
      <c r="K100" s="102"/>
      <c r="L100" s="102">
        <f t="shared" si="7"/>
        <v>0</v>
      </c>
      <c r="M100" s="127" t="s">
        <v>101</v>
      </c>
    </row>
    <row r="101" spans="1:13" x14ac:dyDescent="0.2">
      <c r="A101" s="19"/>
      <c r="B101" s="22" t="s">
        <v>34</v>
      </c>
      <c r="C101" s="3" t="s">
        <v>9</v>
      </c>
      <c r="D101" s="11">
        <v>6.6099999999999994</v>
      </c>
      <c r="E101" s="73">
        <v>5.374326599999999</v>
      </c>
      <c r="F101" s="102"/>
      <c r="G101" s="102"/>
      <c r="H101" s="102"/>
      <c r="I101" s="102"/>
      <c r="J101" s="102"/>
      <c r="K101" s="102"/>
      <c r="L101" s="102">
        <f t="shared" si="7"/>
        <v>0</v>
      </c>
      <c r="M101" s="127" t="s">
        <v>101</v>
      </c>
    </row>
    <row r="102" spans="1:13" x14ac:dyDescent="0.2">
      <c r="A102" s="30">
        <v>17</v>
      </c>
      <c r="B102" s="31" t="s">
        <v>75</v>
      </c>
      <c r="C102" s="32" t="s">
        <v>3</v>
      </c>
      <c r="D102" s="3"/>
      <c r="E102" s="80">
        <v>0.79805999999999999</v>
      </c>
      <c r="F102" s="71"/>
      <c r="G102" s="71"/>
      <c r="H102" s="71"/>
      <c r="I102" s="71"/>
      <c r="J102" s="71"/>
      <c r="K102" s="71"/>
      <c r="L102" s="71"/>
      <c r="M102" s="127"/>
    </row>
    <row r="103" spans="1:13" x14ac:dyDescent="0.2">
      <c r="A103" s="19"/>
      <c r="B103" s="22" t="s">
        <v>38</v>
      </c>
      <c r="C103" s="3" t="s">
        <v>16</v>
      </c>
      <c r="D103" s="11">
        <v>10.6</v>
      </c>
      <c r="E103" s="73">
        <v>8.4594360000000002</v>
      </c>
      <c r="F103" s="102"/>
      <c r="G103" s="102"/>
      <c r="H103" s="102"/>
      <c r="I103" s="102"/>
      <c r="J103" s="102"/>
      <c r="K103" s="102"/>
      <c r="L103" s="102">
        <f>G103+I103+K103</f>
        <v>0</v>
      </c>
      <c r="M103" s="127" t="s">
        <v>102</v>
      </c>
    </row>
    <row r="104" spans="1:13" x14ac:dyDescent="0.2">
      <c r="A104" s="19"/>
      <c r="B104" s="22" t="s">
        <v>23</v>
      </c>
      <c r="C104" s="3" t="s">
        <v>9</v>
      </c>
      <c r="D104" s="11">
        <v>7.1400000000000006</v>
      </c>
      <c r="E104" s="73">
        <v>5.6981484</v>
      </c>
      <c r="F104" s="102"/>
      <c r="G104" s="102"/>
      <c r="H104" s="102"/>
      <c r="I104" s="102"/>
      <c r="J104" s="102"/>
      <c r="K104" s="102"/>
      <c r="L104" s="102">
        <f>G104+I104+K104</f>
        <v>0</v>
      </c>
      <c r="M104" s="127" t="s">
        <v>102</v>
      </c>
    </row>
    <row r="105" spans="1:13" x14ac:dyDescent="0.2">
      <c r="A105" s="19"/>
      <c r="B105" s="33" t="s">
        <v>60</v>
      </c>
      <c r="C105" s="34" t="s">
        <v>28</v>
      </c>
      <c r="D105" s="11"/>
      <c r="E105" s="74">
        <v>1</v>
      </c>
      <c r="F105" s="102"/>
      <c r="G105" s="102"/>
      <c r="H105" s="102"/>
      <c r="I105" s="102"/>
      <c r="J105" s="102"/>
      <c r="K105" s="102"/>
      <c r="L105" s="102">
        <f t="shared" ref="L105:L110" si="8">G105+I105+K105</f>
        <v>0</v>
      </c>
      <c r="M105" s="127" t="s">
        <v>101</v>
      </c>
    </row>
    <row r="106" spans="1:13" x14ac:dyDescent="0.2">
      <c r="A106" s="19"/>
      <c r="B106" s="33" t="s">
        <v>72</v>
      </c>
      <c r="C106" s="34" t="s">
        <v>28</v>
      </c>
      <c r="D106" s="11"/>
      <c r="E106" s="74">
        <v>1</v>
      </c>
      <c r="F106" s="102"/>
      <c r="G106" s="102"/>
      <c r="H106" s="102"/>
      <c r="I106" s="102"/>
      <c r="J106" s="102"/>
      <c r="K106" s="102"/>
      <c r="L106" s="102">
        <f t="shared" si="8"/>
        <v>0</v>
      </c>
      <c r="M106" s="127" t="s">
        <v>101</v>
      </c>
    </row>
    <row r="107" spans="1:13" x14ac:dyDescent="0.2">
      <c r="A107" s="19"/>
      <c r="B107" s="22" t="s">
        <v>61</v>
      </c>
      <c r="C107" s="3" t="s">
        <v>28</v>
      </c>
      <c r="D107" s="11"/>
      <c r="E107" s="74">
        <v>1</v>
      </c>
      <c r="F107" s="102"/>
      <c r="G107" s="102"/>
      <c r="H107" s="102"/>
      <c r="I107" s="102"/>
      <c r="J107" s="102"/>
      <c r="K107" s="102"/>
      <c r="L107" s="102">
        <f t="shared" si="8"/>
        <v>0</v>
      </c>
      <c r="M107" s="127" t="s">
        <v>101</v>
      </c>
    </row>
    <row r="108" spans="1:13" x14ac:dyDescent="0.2">
      <c r="A108" s="19"/>
      <c r="B108" s="33" t="s">
        <v>68</v>
      </c>
      <c r="C108" s="3" t="s">
        <v>28</v>
      </c>
      <c r="D108" s="11"/>
      <c r="E108" s="74">
        <v>1</v>
      </c>
      <c r="F108" s="102"/>
      <c r="G108" s="102"/>
      <c r="H108" s="102"/>
      <c r="I108" s="102"/>
      <c r="J108" s="102"/>
      <c r="K108" s="102"/>
      <c r="L108" s="102">
        <f t="shared" si="8"/>
        <v>0</v>
      </c>
      <c r="M108" s="127" t="s">
        <v>95</v>
      </c>
    </row>
    <row r="109" spans="1:13" x14ac:dyDescent="0.2">
      <c r="A109" s="19"/>
      <c r="B109" s="22" t="s">
        <v>33</v>
      </c>
      <c r="C109" s="3" t="s">
        <v>3</v>
      </c>
      <c r="D109" s="11">
        <v>0.157</v>
      </c>
      <c r="E109" s="73">
        <v>0.12529541999999999</v>
      </c>
      <c r="F109" s="102"/>
      <c r="G109" s="102"/>
      <c r="H109" s="102"/>
      <c r="I109" s="102"/>
      <c r="J109" s="102"/>
      <c r="K109" s="102"/>
      <c r="L109" s="102">
        <f t="shared" si="8"/>
        <v>0</v>
      </c>
      <c r="M109" s="127" t="s">
        <v>101</v>
      </c>
    </row>
    <row r="110" spans="1:13" x14ac:dyDescent="0.2">
      <c r="A110" s="19"/>
      <c r="B110" s="22" t="s">
        <v>34</v>
      </c>
      <c r="C110" s="3" t="s">
        <v>9</v>
      </c>
      <c r="D110" s="11">
        <v>6.6099999999999994</v>
      </c>
      <c r="E110" s="73">
        <v>5.2751765999999991</v>
      </c>
      <c r="F110" s="102"/>
      <c r="G110" s="102"/>
      <c r="H110" s="102"/>
      <c r="I110" s="102"/>
      <c r="J110" s="102"/>
      <c r="K110" s="102"/>
      <c r="L110" s="102">
        <f t="shared" si="8"/>
        <v>0</v>
      </c>
      <c r="M110" s="127" t="s">
        <v>101</v>
      </c>
    </row>
    <row r="111" spans="1:13" x14ac:dyDescent="0.2">
      <c r="A111" s="9">
        <v>18</v>
      </c>
      <c r="B111" s="10" t="s">
        <v>54</v>
      </c>
      <c r="C111" s="2" t="s">
        <v>3</v>
      </c>
      <c r="D111" s="2"/>
      <c r="E111" s="72">
        <v>8.16</v>
      </c>
      <c r="F111" s="102"/>
      <c r="G111" s="102"/>
      <c r="H111" s="102"/>
      <c r="I111" s="102"/>
      <c r="J111" s="102"/>
      <c r="K111" s="102"/>
      <c r="L111" s="102"/>
      <c r="M111" s="127"/>
    </row>
    <row r="112" spans="1:13" x14ac:dyDescent="0.2">
      <c r="A112" s="9"/>
      <c r="B112" s="12" t="s">
        <v>22</v>
      </c>
      <c r="C112" s="35" t="s">
        <v>49</v>
      </c>
      <c r="D112" s="11">
        <v>11.2</v>
      </c>
      <c r="E112" s="73">
        <v>91.391999999999996</v>
      </c>
      <c r="F112" s="102"/>
      <c r="G112" s="102"/>
      <c r="H112" s="102"/>
      <c r="I112" s="102"/>
      <c r="J112" s="102"/>
      <c r="K112" s="102"/>
      <c r="L112" s="102">
        <f>G112+I112+K112</f>
        <v>0</v>
      </c>
      <c r="M112" s="127" t="s">
        <v>102</v>
      </c>
    </row>
    <row r="113" spans="1:18" x14ac:dyDescent="0.2">
      <c r="A113" s="9"/>
      <c r="B113" s="12" t="s">
        <v>15</v>
      </c>
      <c r="C113" s="2" t="s">
        <v>39</v>
      </c>
      <c r="D113" s="11">
        <v>0.79</v>
      </c>
      <c r="E113" s="73">
        <v>6.4464000000000006</v>
      </c>
      <c r="F113" s="102"/>
      <c r="G113" s="102"/>
      <c r="H113" s="102"/>
      <c r="I113" s="102"/>
      <c r="J113" s="102"/>
      <c r="K113" s="102"/>
      <c r="L113" s="102">
        <f>G113+I113+K113</f>
        <v>0</v>
      </c>
      <c r="M113" s="127" t="s">
        <v>102</v>
      </c>
      <c r="P113" s="36"/>
    </row>
    <row r="114" spans="1:18" s="37" customFormat="1" x14ac:dyDescent="0.2">
      <c r="A114" s="9"/>
      <c r="B114" s="12" t="s">
        <v>33</v>
      </c>
      <c r="C114" s="2" t="s">
        <v>3</v>
      </c>
      <c r="D114" s="2">
        <v>1.0149999999999999</v>
      </c>
      <c r="E114" s="81">
        <v>8.2823999999999991</v>
      </c>
      <c r="F114" s="102"/>
      <c r="G114" s="102"/>
      <c r="H114" s="102"/>
      <c r="I114" s="102"/>
      <c r="J114" s="102"/>
      <c r="K114" s="102"/>
      <c r="L114" s="102">
        <f>G114+I114+K114</f>
        <v>0</v>
      </c>
      <c r="M114" s="127" t="s">
        <v>101</v>
      </c>
    </row>
    <row r="115" spans="1:18" s="37" customFormat="1" x14ac:dyDescent="0.2">
      <c r="A115" s="9"/>
      <c r="B115" s="12" t="s">
        <v>55</v>
      </c>
      <c r="C115" s="2"/>
      <c r="D115" s="2">
        <v>6.1600000000000002E-2</v>
      </c>
      <c r="E115" s="81">
        <v>0.50265599999999999</v>
      </c>
      <c r="F115" s="102"/>
      <c r="G115" s="102"/>
      <c r="H115" s="102"/>
      <c r="I115" s="102"/>
      <c r="J115" s="102"/>
      <c r="K115" s="102"/>
      <c r="L115" s="102">
        <f>G115+I115+K115</f>
        <v>0</v>
      </c>
      <c r="M115" s="127" t="s">
        <v>101</v>
      </c>
      <c r="N115" s="7"/>
      <c r="O115" s="7"/>
      <c r="P115" s="7"/>
      <c r="Q115" s="7"/>
      <c r="R115" s="7"/>
    </row>
    <row r="116" spans="1:18" x14ac:dyDescent="0.2">
      <c r="A116" s="26"/>
      <c r="B116" s="27" t="s">
        <v>19</v>
      </c>
      <c r="C116" s="4" t="s">
        <v>9</v>
      </c>
      <c r="D116" s="29">
        <v>2.2799999999999998</v>
      </c>
      <c r="E116" s="79">
        <v>18.604799999999997</v>
      </c>
      <c r="F116" s="104"/>
      <c r="G116" s="104"/>
      <c r="H116" s="104"/>
      <c r="I116" s="104"/>
      <c r="J116" s="104"/>
      <c r="K116" s="104"/>
      <c r="L116" s="102">
        <f>G116+I116+K116</f>
        <v>0</v>
      </c>
      <c r="M116" s="127" t="s">
        <v>101</v>
      </c>
    </row>
    <row r="117" spans="1:18" x14ac:dyDescent="0.2">
      <c r="A117" s="38" t="s">
        <v>93</v>
      </c>
      <c r="B117" s="39" t="s">
        <v>76</v>
      </c>
      <c r="C117" s="2" t="s">
        <v>103</v>
      </c>
      <c r="D117" s="2"/>
      <c r="E117" s="72">
        <v>472.8</v>
      </c>
      <c r="F117" s="102"/>
      <c r="G117" s="102"/>
      <c r="H117" s="102"/>
      <c r="I117" s="102"/>
      <c r="J117" s="102"/>
      <c r="K117" s="102"/>
      <c r="L117" s="102"/>
      <c r="M117" s="127"/>
    </row>
    <row r="118" spans="1:18" x14ac:dyDescent="0.2">
      <c r="A118" s="9"/>
      <c r="B118" s="12" t="s">
        <v>22</v>
      </c>
      <c r="C118" s="2" t="s">
        <v>49</v>
      </c>
      <c r="D118" s="11">
        <v>0.27200000000000002</v>
      </c>
      <c r="E118" s="73">
        <v>128.60160000000002</v>
      </c>
      <c r="F118" s="102"/>
      <c r="G118" s="102"/>
      <c r="H118" s="102"/>
      <c r="I118" s="102"/>
      <c r="J118" s="102"/>
      <c r="K118" s="102"/>
      <c r="L118" s="102">
        <f>G118+I118+K118</f>
        <v>0</v>
      </c>
      <c r="M118" s="127" t="s">
        <v>102</v>
      </c>
    </row>
    <row r="119" spans="1:18" x14ac:dyDescent="0.2">
      <c r="A119" s="9"/>
      <c r="B119" s="12" t="s">
        <v>15</v>
      </c>
      <c r="C119" s="2" t="s">
        <v>9</v>
      </c>
      <c r="D119" s="11">
        <v>5.16E-2</v>
      </c>
      <c r="E119" s="73">
        <v>24.39648</v>
      </c>
      <c r="F119" s="102"/>
      <c r="G119" s="102"/>
      <c r="H119" s="102"/>
      <c r="I119" s="102"/>
      <c r="J119" s="102"/>
      <c r="K119" s="102"/>
      <c r="L119" s="102">
        <f>G119+I119+K119</f>
        <v>0</v>
      </c>
      <c r="M119" s="127" t="s">
        <v>102</v>
      </c>
    </row>
    <row r="120" spans="1:18" x14ac:dyDescent="0.2">
      <c r="A120" s="9"/>
      <c r="B120" s="12" t="s">
        <v>50</v>
      </c>
      <c r="C120" s="2" t="s">
        <v>83</v>
      </c>
      <c r="D120" s="13">
        <v>4.3E-3</v>
      </c>
      <c r="E120" s="73">
        <v>2.0330400000000002</v>
      </c>
      <c r="F120" s="102"/>
      <c r="G120" s="102"/>
      <c r="H120" s="102"/>
      <c r="I120" s="102"/>
      <c r="J120" s="102"/>
      <c r="K120" s="102"/>
      <c r="L120" s="102">
        <f>G120+I120+K120</f>
        <v>0</v>
      </c>
      <c r="M120" s="127" t="s">
        <v>101</v>
      </c>
    </row>
    <row r="121" spans="1:18" x14ac:dyDescent="0.2">
      <c r="A121" s="9"/>
      <c r="B121" s="12" t="s">
        <v>51</v>
      </c>
      <c r="C121" s="2" t="s">
        <v>83</v>
      </c>
      <c r="D121" s="13">
        <v>9.5999999999999992E-3</v>
      </c>
      <c r="E121" s="73">
        <v>4.5388799999999998</v>
      </c>
      <c r="F121" s="102"/>
      <c r="G121" s="102"/>
      <c r="H121" s="102"/>
      <c r="I121" s="102"/>
      <c r="J121" s="102"/>
      <c r="K121" s="102"/>
      <c r="L121" s="102">
        <f>G121+I121+K121</f>
        <v>0</v>
      </c>
      <c r="M121" s="127" t="s">
        <v>101</v>
      </c>
    </row>
    <row r="122" spans="1:18" x14ac:dyDescent="0.2">
      <c r="A122" s="9"/>
      <c r="B122" s="12" t="s">
        <v>19</v>
      </c>
      <c r="C122" s="2" t="s">
        <v>9</v>
      </c>
      <c r="D122" s="13">
        <v>4.8999999999999998E-3</v>
      </c>
      <c r="E122" s="73">
        <v>2.3167200000000001</v>
      </c>
      <c r="F122" s="102"/>
      <c r="G122" s="102"/>
      <c r="H122" s="102"/>
      <c r="I122" s="102"/>
      <c r="J122" s="102"/>
      <c r="K122" s="102"/>
      <c r="L122" s="102">
        <f>G122+I122+K122</f>
        <v>0</v>
      </c>
      <c r="M122" s="127" t="s">
        <v>101</v>
      </c>
    </row>
    <row r="123" spans="1:18" x14ac:dyDescent="0.2">
      <c r="A123" s="9">
        <v>20</v>
      </c>
      <c r="B123" s="39" t="s">
        <v>35</v>
      </c>
      <c r="C123" s="2" t="s">
        <v>27</v>
      </c>
      <c r="D123" s="2"/>
      <c r="E123" s="82">
        <v>120.58</v>
      </c>
      <c r="F123" s="102"/>
      <c r="G123" s="102"/>
      <c r="H123" s="102"/>
      <c r="I123" s="102"/>
      <c r="J123" s="102"/>
      <c r="K123" s="102"/>
      <c r="L123" s="71"/>
      <c r="M123" s="127"/>
    </row>
    <row r="124" spans="1:18" x14ac:dyDescent="0.2">
      <c r="A124" s="9"/>
      <c r="B124" s="12" t="s">
        <v>22</v>
      </c>
      <c r="C124" s="2" t="s">
        <v>16</v>
      </c>
      <c r="D124" s="17">
        <v>0.33600000000000002</v>
      </c>
      <c r="E124" s="73">
        <v>40.514880000000005</v>
      </c>
      <c r="F124" s="102"/>
      <c r="G124" s="102"/>
      <c r="H124" s="102"/>
      <c r="I124" s="102"/>
      <c r="J124" s="102"/>
      <c r="K124" s="102"/>
      <c r="L124" s="71">
        <f>G124+I124+K124</f>
        <v>0</v>
      </c>
      <c r="M124" s="127" t="s">
        <v>102</v>
      </c>
    </row>
    <row r="125" spans="1:18" x14ac:dyDescent="0.2">
      <c r="A125" s="9"/>
      <c r="B125" s="12" t="s">
        <v>15</v>
      </c>
      <c r="C125" s="2" t="s">
        <v>9</v>
      </c>
      <c r="D125" s="17">
        <v>1.4999999999999999E-2</v>
      </c>
      <c r="E125" s="73">
        <v>1.8087</v>
      </c>
      <c r="F125" s="102"/>
      <c r="G125" s="102"/>
      <c r="H125" s="102"/>
      <c r="I125" s="102"/>
      <c r="J125" s="102"/>
      <c r="K125" s="102"/>
      <c r="L125" s="71">
        <f>G125+I125+K125</f>
        <v>0</v>
      </c>
      <c r="M125" s="127" t="s">
        <v>102</v>
      </c>
    </row>
    <row r="126" spans="1:18" x14ac:dyDescent="0.2">
      <c r="A126" s="9"/>
      <c r="B126" s="12" t="s">
        <v>52</v>
      </c>
      <c r="C126" s="2" t="s">
        <v>36</v>
      </c>
      <c r="D126" s="2">
        <v>2.3999999999999998E-3</v>
      </c>
      <c r="E126" s="76">
        <v>0.28939199999999998</v>
      </c>
      <c r="F126" s="102"/>
      <c r="G126" s="102"/>
      <c r="H126" s="102"/>
      <c r="I126" s="102"/>
      <c r="J126" s="102"/>
      <c r="K126" s="102"/>
      <c r="L126" s="71">
        <f>G126+I126+K126</f>
        <v>0</v>
      </c>
      <c r="M126" s="127" t="s">
        <v>101</v>
      </c>
    </row>
    <row r="127" spans="1:18" x14ac:dyDescent="0.2">
      <c r="A127" s="9"/>
      <c r="B127" s="12" t="s">
        <v>19</v>
      </c>
      <c r="C127" s="2" t="s">
        <v>9</v>
      </c>
      <c r="D127" s="17">
        <v>2.2799999999999997E-2</v>
      </c>
      <c r="E127" s="73">
        <v>2.7492239999999994</v>
      </c>
      <c r="F127" s="102"/>
      <c r="G127" s="102"/>
      <c r="H127" s="102"/>
      <c r="I127" s="102"/>
      <c r="J127" s="102"/>
      <c r="K127" s="102"/>
      <c r="L127" s="71">
        <f>G127+I127+K127</f>
        <v>0</v>
      </c>
      <c r="M127" s="127" t="s">
        <v>101</v>
      </c>
    </row>
    <row r="128" spans="1:18" x14ac:dyDescent="0.2">
      <c r="A128" s="9">
        <v>21</v>
      </c>
      <c r="B128" s="39" t="s">
        <v>66</v>
      </c>
      <c r="C128" s="2" t="s">
        <v>4</v>
      </c>
      <c r="D128" s="2"/>
      <c r="E128" s="72">
        <v>308</v>
      </c>
      <c r="F128" s="102"/>
      <c r="G128" s="102"/>
      <c r="H128" s="102"/>
      <c r="I128" s="102"/>
      <c r="J128" s="102"/>
      <c r="K128" s="102"/>
      <c r="L128" s="71"/>
      <c r="M128" s="127"/>
      <c r="N128" s="40"/>
    </row>
    <row r="129" spans="1:15" x14ac:dyDescent="0.2">
      <c r="A129" s="9"/>
      <c r="B129" s="12" t="s">
        <v>22</v>
      </c>
      <c r="C129" s="2" t="s">
        <v>16</v>
      </c>
      <c r="D129" s="17">
        <v>0.125</v>
      </c>
      <c r="E129" s="73">
        <v>38.5</v>
      </c>
      <c r="F129" s="102"/>
      <c r="G129" s="102"/>
      <c r="H129" s="102"/>
      <c r="I129" s="102"/>
      <c r="J129" s="102"/>
      <c r="K129" s="102"/>
      <c r="L129" s="71">
        <f t="shared" ref="L129:L132" si="9">G129+I129+K129</f>
        <v>0</v>
      </c>
      <c r="M129" s="127" t="s">
        <v>102</v>
      </c>
      <c r="N129" s="40"/>
    </row>
    <row r="130" spans="1:15" x14ac:dyDescent="0.2">
      <c r="A130" s="9"/>
      <c r="B130" s="41" t="s">
        <v>23</v>
      </c>
      <c r="C130" s="42" t="s">
        <v>9</v>
      </c>
      <c r="D130" s="43">
        <v>0.109</v>
      </c>
      <c r="E130" s="73">
        <v>33.572000000000003</v>
      </c>
      <c r="F130" s="105"/>
      <c r="G130" s="105"/>
      <c r="H130" s="105"/>
      <c r="I130" s="105"/>
      <c r="J130" s="105"/>
      <c r="K130" s="105"/>
      <c r="L130" s="71">
        <f t="shared" si="9"/>
        <v>0</v>
      </c>
      <c r="M130" s="127" t="s">
        <v>102</v>
      </c>
    </row>
    <row r="131" spans="1:15" x14ac:dyDescent="0.2">
      <c r="A131" s="9"/>
      <c r="B131" s="12" t="s">
        <v>67</v>
      </c>
      <c r="C131" s="2" t="s">
        <v>4</v>
      </c>
      <c r="D131" s="2">
        <v>1.01</v>
      </c>
      <c r="E131" s="74">
        <v>311.08</v>
      </c>
      <c r="F131" s="102"/>
      <c r="G131" s="102"/>
      <c r="H131" s="102"/>
      <c r="I131" s="102"/>
      <c r="J131" s="102"/>
      <c r="K131" s="102"/>
      <c r="L131" s="71">
        <f t="shared" si="9"/>
        <v>0</v>
      </c>
      <c r="M131" s="127" t="s">
        <v>95</v>
      </c>
      <c r="O131" s="5"/>
    </row>
    <row r="132" spans="1:15" x14ac:dyDescent="0.2">
      <c r="A132" s="9"/>
      <c r="B132" s="12" t="s">
        <v>19</v>
      </c>
      <c r="C132" s="2" t="s">
        <v>9</v>
      </c>
      <c r="D132" s="13">
        <v>8.8800000000000007E-3</v>
      </c>
      <c r="E132" s="73">
        <v>2.7350400000000001</v>
      </c>
      <c r="F132" s="102"/>
      <c r="G132" s="102"/>
      <c r="H132" s="102"/>
      <c r="I132" s="102"/>
      <c r="J132" s="102"/>
      <c r="K132" s="102"/>
      <c r="L132" s="71">
        <f t="shared" si="9"/>
        <v>0</v>
      </c>
      <c r="M132" s="127" t="s">
        <v>101</v>
      </c>
    </row>
    <row r="133" spans="1:15" x14ac:dyDescent="0.2">
      <c r="A133" s="9">
        <v>22</v>
      </c>
      <c r="B133" s="39" t="s">
        <v>64</v>
      </c>
      <c r="C133" s="2" t="s">
        <v>4</v>
      </c>
      <c r="D133" s="2"/>
      <c r="E133" s="72">
        <v>308</v>
      </c>
      <c r="F133" s="102"/>
      <c r="G133" s="102"/>
      <c r="H133" s="102"/>
      <c r="I133" s="102"/>
      <c r="J133" s="102"/>
      <c r="K133" s="102"/>
      <c r="L133" s="102"/>
      <c r="M133" s="127"/>
    </row>
    <row r="134" spans="1:15" x14ac:dyDescent="0.2">
      <c r="A134" s="9"/>
      <c r="B134" s="12" t="s">
        <v>22</v>
      </c>
      <c r="C134" s="2" t="s">
        <v>16</v>
      </c>
      <c r="D134" s="17">
        <v>0.12</v>
      </c>
      <c r="E134" s="74">
        <v>36.96</v>
      </c>
      <c r="F134" s="102"/>
      <c r="G134" s="102"/>
      <c r="H134" s="102"/>
      <c r="I134" s="102"/>
      <c r="J134" s="102"/>
      <c r="K134" s="102"/>
      <c r="L134" s="102">
        <f t="shared" ref="L134:L135" si="10">G134+I134+K134</f>
        <v>0</v>
      </c>
      <c r="M134" s="127" t="s">
        <v>102</v>
      </c>
    </row>
    <row r="135" spans="1:15" x14ac:dyDescent="0.2">
      <c r="A135" s="9"/>
      <c r="B135" s="12" t="s">
        <v>59</v>
      </c>
      <c r="C135" s="2" t="s">
        <v>4</v>
      </c>
      <c r="D135" s="17">
        <v>3.1399999999999997E-2</v>
      </c>
      <c r="E135" s="74">
        <v>9.6711999999999989</v>
      </c>
      <c r="F135" s="102"/>
      <c r="G135" s="102"/>
      <c r="H135" s="102"/>
      <c r="I135" s="102"/>
      <c r="J135" s="102"/>
      <c r="K135" s="102"/>
      <c r="L135" s="102">
        <f t="shared" si="10"/>
        <v>0</v>
      </c>
      <c r="M135" s="127" t="s">
        <v>95</v>
      </c>
    </row>
    <row r="136" spans="1:15" x14ac:dyDescent="0.2">
      <c r="A136" s="9">
        <v>23</v>
      </c>
      <c r="B136" s="39" t="s">
        <v>88</v>
      </c>
      <c r="C136" s="2" t="s">
        <v>4</v>
      </c>
      <c r="D136" s="2"/>
      <c r="E136" s="72">
        <v>276</v>
      </c>
      <c r="F136" s="102"/>
      <c r="G136" s="102"/>
      <c r="H136" s="102"/>
      <c r="I136" s="102"/>
      <c r="J136" s="102"/>
      <c r="K136" s="102"/>
      <c r="L136" s="102"/>
      <c r="M136" s="127"/>
    </row>
    <row r="137" spans="1:15" x14ac:dyDescent="0.2">
      <c r="A137" s="9"/>
      <c r="B137" s="12" t="s">
        <v>22</v>
      </c>
      <c r="C137" s="2" t="s">
        <v>16</v>
      </c>
      <c r="D137" s="11">
        <v>7.0999999999999994E-2</v>
      </c>
      <c r="E137" s="73">
        <v>19.595999999999997</v>
      </c>
      <c r="F137" s="102"/>
      <c r="G137" s="102"/>
      <c r="H137" s="102"/>
      <c r="I137" s="102"/>
      <c r="J137" s="102"/>
      <c r="K137" s="102"/>
      <c r="L137" s="102">
        <f>G137+I137+K137</f>
        <v>0</v>
      </c>
      <c r="M137" s="127" t="s">
        <v>102</v>
      </c>
    </row>
    <row r="138" spans="1:15" x14ac:dyDescent="0.2">
      <c r="A138" s="9"/>
      <c r="B138" s="41" t="s">
        <v>23</v>
      </c>
      <c r="C138" s="42" t="s">
        <v>9</v>
      </c>
      <c r="D138" s="43">
        <v>9.2099999999999987E-2</v>
      </c>
      <c r="E138" s="73">
        <v>25.419599999999996</v>
      </c>
      <c r="F138" s="105"/>
      <c r="G138" s="105"/>
      <c r="H138" s="105"/>
      <c r="I138" s="105"/>
      <c r="J138" s="105"/>
      <c r="K138" s="105"/>
      <c r="L138" s="102">
        <f>G138+I138+K138</f>
        <v>0</v>
      </c>
      <c r="M138" s="127" t="s">
        <v>102</v>
      </c>
    </row>
    <row r="139" spans="1:15" x14ac:dyDescent="0.2">
      <c r="A139" s="9"/>
      <c r="B139" s="12" t="s">
        <v>92</v>
      </c>
      <c r="C139" s="2" t="s">
        <v>4</v>
      </c>
      <c r="D139" s="2">
        <v>1.01</v>
      </c>
      <c r="E139" s="74">
        <v>278.76</v>
      </c>
      <c r="F139" s="102"/>
      <c r="G139" s="102"/>
      <c r="H139" s="102"/>
      <c r="I139" s="102"/>
      <c r="J139" s="102"/>
      <c r="K139" s="102"/>
      <c r="L139" s="102">
        <f>G139+I139+K139</f>
        <v>0</v>
      </c>
      <c r="M139" s="127" t="s">
        <v>95</v>
      </c>
    </row>
    <row r="140" spans="1:15" x14ac:dyDescent="0.2">
      <c r="A140" s="9"/>
      <c r="B140" s="12" t="s">
        <v>19</v>
      </c>
      <c r="C140" s="2" t="s">
        <v>9</v>
      </c>
      <c r="D140" s="17">
        <v>5.1600000000000005E-3</v>
      </c>
      <c r="E140" s="73">
        <v>1.4241600000000001</v>
      </c>
      <c r="F140" s="102"/>
      <c r="G140" s="102"/>
      <c r="H140" s="102"/>
      <c r="I140" s="102"/>
      <c r="J140" s="102"/>
      <c r="K140" s="102"/>
      <c r="L140" s="102">
        <f>G140+I140+K140</f>
        <v>0</v>
      </c>
      <c r="M140" s="127" t="s">
        <v>101</v>
      </c>
    </row>
    <row r="141" spans="1:15" x14ac:dyDescent="0.2">
      <c r="A141" s="9">
        <v>24</v>
      </c>
      <c r="B141" s="39" t="s">
        <v>89</v>
      </c>
      <c r="C141" s="2" t="s">
        <v>4</v>
      </c>
      <c r="D141" s="2"/>
      <c r="E141" s="72">
        <v>276</v>
      </c>
      <c r="F141" s="102"/>
      <c r="G141" s="102"/>
      <c r="H141" s="102"/>
      <c r="I141" s="102"/>
      <c r="J141" s="102"/>
      <c r="K141" s="102"/>
      <c r="L141" s="102"/>
      <c r="M141" s="127"/>
    </row>
    <row r="142" spans="1:15" x14ac:dyDescent="0.2">
      <c r="A142" s="9"/>
      <c r="B142" s="12" t="s">
        <v>22</v>
      </c>
      <c r="C142" s="2" t="s">
        <v>16</v>
      </c>
      <c r="D142" s="17">
        <v>0.11</v>
      </c>
      <c r="E142" s="74">
        <v>30.36</v>
      </c>
      <c r="F142" s="102"/>
      <c r="G142" s="102"/>
      <c r="H142" s="102"/>
      <c r="I142" s="102"/>
      <c r="J142" s="102"/>
      <c r="K142" s="102"/>
      <c r="L142" s="102">
        <f>G142+I142+K142</f>
        <v>0</v>
      </c>
      <c r="M142" s="127" t="s">
        <v>102</v>
      </c>
    </row>
    <row r="143" spans="1:15" x14ac:dyDescent="0.2">
      <c r="A143" s="9"/>
      <c r="B143" s="12" t="s">
        <v>59</v>
      </c>
      <c r="C143" s="2" t="s">
        <v>4</v>
      </c>
      <c r="D143" s="2">
        <v>1.7999999999999999E-2</v>
      </c>
      <c r="E143" s="74">
        <v>4.968</v>
      </c>
      <c r="F143" s="102"/>
      <c r="G143" s="102"/>
      <c r="H143" s="102"/>
      <c r="I143" s="102"/>
      <c r="J143" s="102"/>
      <c r="K143" s="102"/>
      <c r="L143" s="102">
        <f>G143+I143+K143</f>
        <v>0</v>
      </c>
      <c r="M143" s="127" t="s">
        <v>95</v>
      </c>
    </row>
    <row r="144" spans="1:15" x14ac:dyDescent="0.2">
      <c r="A144" s="9">
        <v>25</v>
      </c>
      <c r="B144" s="39" t="s">
        <v>91</v>
      </c>
      <c r="C144" s="44" t="s">
        <v>4</v>
      </c>
      <c r="D144" s="2"/>
      <c r="E144" s="72">
        <v>37</v>
      </c>
      <c r="F144" s="102"/>
      <c r="G144" s="102"/>
      <c r="H144" s="102"/>
      <c r="I144" s="102"/>
      <c r="J144" s="102"/>
      <c r="K144" s="102"/>
      <c r="L144" s="102"/>
      <c r="M144" s="127"/>
    </row>
    <row r="145" spans="1:14" x14ac:dyDescent="0.2">
      <c r="A145" s="9"/>
      <c r="B145" s="12" t="s">
        <v>22</v>
      </c>
      <c r="C145" s="2" t="s">
        <v>16</v>
      </c>
      <c r="D145" s="11">
        <v>3.56</v>
      </c>
      <c r="E145" s="73">
        <v>131.72</v>
      </c>
      <c r="F145" s="102"/>
      <c r="G145" s="102"/>
      <c r="H145" s="102"/>
      <c r="I145" s="102"/>
      <c r="J145" s="102"/>
      <c r="K145" s="102"/>
      <c r="L145" s="102">
        <f t="shared" ref="L145:L149" si="11">G145+I145+K145</f>
        <v>0</v>
      </c>
      <c r="M145" s="127" t="s">
        <v>102</v>
      </c>
      <c r="N145" s="40"/>
    </row>
    <row r="146" spans="1:14" x14ac:dyDescent="0.2">
      <c r="A146" s="9"/>
      <c r="B146" s="12" t="s">
        <v>77</v>
      </c>
      <c r="C146" s="2" t="s">
        <v>39</v>
      </c>
      <c r="D146" s="11">
        <v>1</v>
      </c>
      <c r="E146" s="73">
        <v>37</v>
      </c>
      <c r="F146" s="102"/>
      <c r="G146" s="102"/>
      <c r="H146" s="102"/>
      <c r="I146" s="102"/>
      <c r="J146" s="106"/>
      <c r="K146" s="102"/>
      <c r="L146" s="102">
        <f t="shared" si="11"/>
        <v>0</v>
      </c>
      <c r="M146" s="127" t="s">
        <v>102</v>
      </c>
    </row>
    <row r="147" spans="1:14" x14ac:dyDescent="0.2">
      <c r="A147" s="9"/>
      <c r="B147" s="41" t="s">
        <v>23</v>
      </c>
      <c r="C147" s="42" t="s">
        <v>9</v>
      </c>
      <c r="D147" s="45">
        <v>0.21</v>
      </c>
      <c r="E147" s="73">
        <v>7.77</v>
      </c>
      <c r="F147" s="105"/>
      <c r="G147" s="105"/>
      <c r="H147" s="105"/>
      <c r="I147" s="105"/>
      <c r="J147" s="105"/>
      <c r="K147" s="105"/>
      <c r="L147" s="102">
        <f t="shared" si="11"/>
        <v>0</v>
      </c>
      <c r="M147" s="127" t="s">
        <v>102</v>
      </c>
    </row>
    <row r="148" spans="1:14" x14ac:dyDescent="0.2">
      <c r="A148" s="9"/>
      <c r="B148" s="12" t="s">
        <v>78</v>
      </c>
      <c r="C148" s="2" t="s">
        <v>4</v>
      </c>
      <c r="D148" s="2">
        <v>1.01</v>
      </c>
      <c r="E148" s="73">
        <v>37.369999999999997</v>
      </c>
      <c r="F148" s="102"/>
      <c r="G148" s="102"/>
      <c r="H148" s="102"/>
      <c r="I148" s="102"/>
      <c r="J148" s="102"/>
      <c r="K148" s="102"/>
      <c r="L148" s="102">
        <f t="shared" si="11"/>
        <v>0</v>
      </c>
      <c r="M148" s="127" t="s">
        <v>95</v>
      </c>
    </row>
    <row r="149" spans="1:14" x14ac:dyDescent="0.2">
      <c r="A149" s="9"/>
      <c r="B149" s="12" t="s">
        <v>19</v>
      </c>
      <c r="C149" s="2" t="s">
        <v>9</v>
      </c>
      <c r="D149" s="17">
        <v>0.17300000000000001</v>
      </c>
      <c r="E149" s="73">
        <v>6.4010000000000007</v>
      </c>
      <c r="F149" s="102"/>
      <c r="G149" s="102"/>
      <c r="H149" s="102"/>
      <c r="I149" s="102"/>
      <c r="J149" s="102"/>
      <c r="K149" s="102"/>
      <c r="L149" s="102">
        <f t="shared" si="11"/>
        <v>0</v>
      </c>
      <c r="M149" s="127" t="s">
        <v>101</v>
      </c>
    </row>
    <row r="150" spans="1:14" x14ac:dyDescent="0.2">
      <c r="A150" s="9">
        <v>26</v>
      </c>
      <c r="B150" s="39" t="s">
        <v>90</v>
      </c>
      <c r="C150" s="2" t="s">
        <v>4</v>
      </c>
      <c r="D150" s="2"/>
      <c r="E150" s="72">
        <v>37</v>
      </c>
      <c r="F150" s="102"/>
      <c r="G150" s="102"/>
      <c r="H150" s="102"/>
      <c r="I150" s="102"/>
      <c r="J150" s="102"/>
      <c r="K150" s="102"/>
      <c r="L150" s="102"/>
      <c r="M150" s="127"/>
    </row>
    <row r="151" spans="1:14" x14ac:dyDescent="0.2">
      <c r="A151" s="9"/>
      <c r="B151" s="12" t="s">
        <v>22</v>
      </c>
      <c r="C151" s="2" t="s">
        <v>16</v>
      </c>
      <c r="D151" s="17">
        <v>0.13</v>
      </c>
      <c r="E151" s="74">
        <v>4.8100000000000005</v>
      </c>
      <c r="F151" s="102"/>
      <c r="G151" s="102"/>
      <c r="H151" s="102"/>
      <c r="I151" s="102"/>
      <c r="J151" s="102"/>
      <c r="K151" s="102"/>
      <c r="L151" s="102">
        <f t="shared" ref="L151:L152" si="12">G151+I151+K151</f>
        <v>0</v>
      </c>
      <c r="M151" s="127" t="s">
        <v>102</v>
      </c>
    </row>
    <row r="152" spans="1:14" x14ac:dyDescent="0.2">
      <c r="A152" s="9"/>
      <c r="B152" s="12" t="s">
        <v>59</v>
      </c>
      <c r="C152" s="2" t="s">
        <v>4</v>
      </c>
      <c r="D152" s="17">
        <v>4.9399999999999999E-2</v>
      </c>
      <c r="E152" s="73">
        <v>1.8277999999999999</v>
      </c>
      <c r="F152" s="102"/>
      <c r="G152" s="102"/>
      <c r="H152" s="102"/>
      <c r="I152" s="102"/>
      <c r="J152" s="102"/>
      <c r="K152" s="102"/>
      <c r="L152" s="102">
        <f t="shared" si="12"/>
        <v>0</v>
      </c>
      <c r="M152" s="127" t="s">
        <v>95</v>
      </c>
    </row>
    <row r="153" spans="1:14" x14ac:dyDescent="0.2">
      <c r="A153" s="30">
        <v>27</v>
      </c>
      <c r="B153" s="31" t="s">
        <v>100</v>
      </c>
      <c r="C153" s="32" t="s">
        <v>3</v>
      </c>
      <c r="D153" s="3"/>
      <c r="E153" s="80">
        <v>0.90305999999999997</v>
      </c>
      <c r="F153" s="71"/>
      <c r="G153" s="71"/>
      <c r="H153" s="71"/>
      <c r="I153" s="71"/>
      <c r="J153" s="71"/>
      <c r="K153" s="71"/>
      <c r="L153" s="71"/>
      <c r="M153" s="127"/>
    </row>
    <row r="154" spans="1:14" x14ac:dyDescent="0.2">
      <c r="A154" s="19"/>
      <c r="B154" s="22" t="s">
        <v>38</v>
      </c>
      <c r="C154" s="3" t="s">
        <v>16</v>
      </c>
      <c r="D154" s="11">
        <v>10.6</v>
      </c>
      <c r="E154" s="73">
        <v>9.5724359999999997</v>
      </c>
      <c r="F154" s="102"/>
      <c r="G154" s="102"/>
      <c r="H154" s="102"/>
      <c r="I154" s="102"/>
      <c r="J154" s="102"/>
      <c r="K154" s="102"/>
      <c r="L154" s="102">
        <f t="shared" ref="L154:L160" si="13">G154+I154+K154</f>
        <v>0</v>
      </c>
      <c r="M154" s="127" t="s">
        <v>102</v>
      </c>
    </row>
    <row r="155" spans="1:14" x14ac:dyDescent="0.2">
      <c r="A155" s="19"/>
      <c r="B155" s="22" t="s">
        <v>23</v>
      </c>
      <c r="C155" s="3" t="s">
        <v>9</v>
      </c>
      <c r="D155" s="11">
        <v>7.1400000000000006</v>
      </c>
      <c r="E155" s="73">
        <v>6.4478484000000007</v>
      </c>
      <c r="F155" s="102"/>
      <c r="G155" s="102"/>
      <c r="H155" s="102"/>
      <c r="I155" s="102"/>
      <c r="J155" s="102"/>
      <c r="K155" s="102"/>
      <c r="L155" s="102">
        <f t="shared" si="13"/>
        <v>0</v>
      </c>
      <c r="M155" s="127" t="s">
        <v>102</v>
      </c>
    </row>
    <row r="156" spans="1:14" x14ac:dyDescent="0.2">
      <c r="A156" s="19"/>
      <c r="B156" s="33" t="s">
        <v>60</v>
      </c>
      <c r="C156" s="34" t="s">
        <v>28</v>
      </c>
      <c r="D156" s="11"/>
      <c r="E156" s="74">
        <v>1</v>
      </c>
      <c r="F156" s="102"/>
      <c r="G156" s="102"/>
      <c r="H156" s="102"/>
      <c r="I156" s="102"/>
      <c r="J156" s="102"/>
      <c r="K156" s="102"/>
      <c r="L156" s="102">
        <f t="shared" si="13"/>
        <v>0</v>
      </c>
      <c r="M156" s="127" t="s">
        <v>101</v>
      </c>
    </row>
    <row r="157" spans="1:14" x14ac:dyDescent="0.2">
      <c r="A157" s="19"/>
      <c r="B157" s="22" t="s">
        <v>61</v>
      </c>
      <c r="C157" s="3" t="s">
        <v>28</v>
      </c>
      <c r="D157" s="11"/>
      <c r="E157" s="74">
        <v>1</v>
      </c>
      <c r="F157" s="102"/>
      <c r="G157" s="102"/>
      <c r="H157" s="102"/>
      <c r="I157" s="102"/>
      <c r="J157" s="102"/>
      <c r="K157" s="102"/>
      <c r="L157" s="102">
        <f t="shared" si="13"/>
        <v>0</v>
      </c>
      <c r="M157" s="127" t="s">
        <v>101</v>
      </c>
    </row>
    <row r="158" spans="1:14" x14ac:dyDescent="0.2">
      <c r="A158" s="19"/>
      <c r="B158" s="33" t="s">
        <v>68</v>
      </c>
      <c r="C158" s="3" t="s">
        <v>28</v>
      </c>
      <c r="D158" s="11"/>
      <c r="E158" s="74">
        <v>1</v>
      </c>
      <c r="F158" s="102"/>
      <c r="G158" s="102"/>
      <c r="H158" s="102"/>
      <c r="I158" s="102"/>
      <c r="J158" s="102"/>
      <c r="K158" s="102"/>
      <c r="L158" s="102">
        <f t="shared" si="13"/>
        <v>0</v>
      </c>
      <c r="M158" s="127" t="s">
        <v>95</v>
      </c>
    </row>
    <row r="159" spans="1:14" x14ac:dyDescent="0.2">
      <c r="A159" s="19"/>
      <c r="B159" s="22" t="s">
        <v>33</v>
      </c>
      <c r="C159" s="3" t="s">
        <v>3</v>
      </c>
      <c r="D159" s="11">
        <v>0.157</v>
      </c>
      <c r="E159" s="73">
        <v>0.14178041999999999</v>
      </c>
      <c r="F159" s="102"/>
      <c r="G159" s="102"/>
      <c r="H159" s="102"/>
      <c r="I159" s="102"/>
      <c r="J159" s="102"/>
      <c r="K159" s="102"/>
      <c r="L159" s="102">
        <f t="shared" si="13"/>
        <v>0</v>
      </c>
      <c r="M159" s="127" t="s">
        <v>101</v>
      </c>
    </row>
    <row r="160" spans="1:14" x14ac:dyDescent="0.2">
      <c r="A160" s="19"/>
      <c r="B160" s="22" t="s">
        <v>34</v>
      </c>
      <c r="C160" s="3" t="s">
        <v>9</v>
      </c>
      <c r="D160" s="11">
        <v>6.6099999999999994</v>
      </c>
      <c r="E160" s="73">
        <v>5.9692265999999989</v>
      </c>
      <c r="F160" s="102"/>
      <c r="G160" s="102"/>
      <c r="H160" s="102"/>
      <c r="I160" s="102"/>
      <c r="J160" s="102"/>
      <c r="K160" s="102"/>
      <c r="L160" s="102">
        <f t="shared" si="13"/>
        <v>0</v>
      </c>
      <c r="M160" s="127" t="s">
        <v>101</v>
      </c>
    </row>
    <row r="161" spans="1:13" x14ac:dyDescent="0.2">
      <c r="A161" s="30">
        <v>28</v>
      </c>
      <c r="B161" s="31" t="s">
        <v>79</v>
      </c>
      <c r="C161" s="32" t="s">
        <v>3</v>
      </c>
      <c r="D161" s="3"/>
      <c r="E161" s="80">
        <v>0.46955999999999998</v>
      </c>
      <c r="F161" s="71"/>
      <c r="G161" s="71"/>
      <c r="H161" s="71"/>
      <c r="I161" s="71"/>
      <c r="J161" s="71"/>
      <c r="K161" s="71"/>
      <c r="L161" s="71"/>
      <c r="M161" s="127"/>
    </row>
    <row r="162" spans="1:13" x14ac:dyDescent="0.2">
      <c r="A162" s="19"/>
      <c r="B162" s="22" t="s">
        <v>38</v>
      </c>
      <c r="C162" s="3" t="s">
        <v>16</v>
      </c>
      <c r="D162" s="11">
        <v>10.6</v>
      </c>
      <c r="E162" s="73">
        <v>4.9773359999999993</v>
      </c>
      <c r="F162" s="102"/>
      <c r="G162" s="102"/>
      <c r="H162" s="102"/>
      <c r="I162" s="102"/>
      <c r="J162" s="102"/>
      <c r="K162" s="102"/>
      <c r="L162" s="102">
        <f t="shared" ref="L162:L167" si="14">G162+I162+K162</f>
        <v>0</v>
      </c>
      <c r="M162" s="127" t="s">
        <v>102</v>
      </c>
    </row>
    <row r="163" spans="1:13" x14ac:dyDescent="0.2">
      <c r="A163" s="19"/>
      <c r="B163" s="22" t="s">
        <v>23</v>
      </c>
      <c r="C163" s="3" t="s">
        <v>9</v>
      </c>
      <c r="D163" s="11">
        <v>7.1400000000000006</v>
      </c>
      <c r="E163" s="73">
        <v>3.3526584000000001</v>
      </c>
      <c r="F163" s="102"/>
      <c r="G163" s="102"/>
      <c r="H163" s="102"/>
      <c r="I163" s="102"/>
      <c r="J163" s="102"/>
      <c r="K163" s="102"/>
      <c r="L163" s="102">
        <f t="shared" si="14"/>
        <v>0</v>
      </c>
      <c r="M163" s="127" t="s">
        <v>102</v>
      </c>
    </row>
    <row r="164" spans="1:13" x14ac:dyDescent="0.2">
      <c r="A164" s="19"/>
      <c r="B164" s="33" t="s">
        <v>60</v>
      </c>
      <c r="C164" s="34" t="s">
        <v>28</v>
      </c>
      <c r="D164" s="11"/>
      <c r="E164" s="74">
        <v>1</v>
      </c>
      <c r="F164" s="102"/>
      <c r="G164" s="102"/>
      <c r="H164" s="102"/>
      <c r="I164" s="102"/>
      <c r="J164" s="102"/>
      <c r="K164" s="102"/>
      <c r="L164" s="102">
        <f t="shared" si="14"/>
        <v>0</v>
      </c>
      <c r="M164" s="127" t="s">
        <v>101</v>
      </c>
    </row>
    <row r="165" spans="1:13" x14ac:dyDescent="0.2">
      <c r="A165" s="19"/>
      <c r="B165" s="33" t="s">
        <v>68</v>
      </c>
      <c r="C165" s="3" t="s">
        <v>28</v>
      </c>
      <c r="D165" s="11"/>
      <c r="E165" s="74">
        <v>1</v>
      </c>
      <c r="F165" s="102"/>
      <c r="G165" s="102"/>
      <c r="H165" s="102"/>
      <c r="I165" s="102"/>
      <c r="J165" s="102"/>
      <c r="K165" s="102"/>
      <c r="L165" s="102">
        <f t="shared" si="14"/>
        <v>0</v>
      </c>
      <c r="M165" s="127" t="s">
        <v>95</v>
      </c>
    </row>
    <row r="166" spans="1:13" x14ac:dyDescent="0.2">
      <c r="A166" s="19"/>
      <c r="B166" s="22" t="s">
        <v>33</v>
      </c>
      <c r="C166" s="3" t="s">
        <v>3</v>
      </c>
      <c r="D166" s="11">
        <v>0.157</v>
      </c>
      <c r="E166" s="73">
        <v>7.3720919999999995E-2</v>
      </c>
      <c r="F166" s="102"/>
      <c r="G166" s="102"/>
      <c r="H166" s="102"/>
      <c r="I166" s="102"/>
      <c r="J166" s="102"/>
      <c r="K166" s="102"/>
      <c r="L166" s="102">
        <f t="shared" si="14"/>
        <v>0</v>
      </c>
      <c r="M166" s="127" t="s">
        <v>101</v>
      </c>
    </row>
    <row r="167" spans="1:13" x14ac:dyDescent="0.2">
      <c r="A167" s="19"/>
      <c r="B167" s="22" t="s">
        <v>34</v>
      </c>
      <c r="C167" s="3" t="s">
        <v>9</v>
      </c>
      <c r="D167" s="11">
        <v>6.6099999999999994</v>
      </c>
      <c r="E167" s="73">
        <v>3.1037915999999997</v>
      </c>
      <c r="F167" s="102"/>
      <c r="G167" s="102"/>
      <c r="H167" s="102"/>
      <c r="I167" s="102"/>
      <c r="J167" s="102"/>
      <c r="K167" s="102"/>
      <c r="L167" s="102">
        <f t="shared" si="14"/>
        <v>0</v>
      </c>
      <c r="M167" s="127" t="s">
        <v>101</v>
      </c>
    </row>
    <row r="168" spans="1:13" x14ac:dyDescent="0.2">
      <c r="A168" s="30">
        <v>29</v>
      </c>
      <c r="B168" s="31" t="s">
        <v>80</v>
      </c>
      <c r="C168" s="32" t="s">
        <v>4</v>
      </c>
      <c r="D168" s="3"/>
      <c r="E168" s="83">
        <v>20</v>
      </c>
      <c r="F168" s="71"/>
      <c r="G168" s="71"/>
      <c r="H168" s="71"/>
      <c r="I168" s="71"/>
      <c r="J168" s="71"/>
      <c r="K168" s="71"/>
      <c r="L168" s="71"/>
      <c r="M168" s="127"/>
    </row>
    <row r="169" spans="1:13" x14ac:dyDescent="0.2">
      <c r="A169" s="19"/>
      <c r="B169" s="22" t="s">
        <v>38</v>
      </c>
      <c r="C169" s="3" t="s">
        <v>16</v>
      </c>
      <c r="D169" s="11">
        <v>1.3320000000000001</v>
      </c>
      <c r="E169" s="73">
        <v>26.64</v>
      </c>
      <c r="F169" s="102"/>
      <c r="G169" s="102"/>
      <c r="H169" s="102"/>
      <c r="I169" s="102"/>
      <c r="J169" s="102"/>
      <c r="K169" s="102"/>
      <c r="L169" s="102">
        <f>G169+I169+K169</f>
        <v>0</v>
      </c>
      <c r="M169" s="127" t="s">
        <v>102</v>
      </c>
    </row>
    <row r="170" spans="1:13" x14ac:dyDescent="0.2">
      <c r="A170" s="19"/>
      <c r="B170" s="22" t="s">
        <v>15</v>
      </c>
      <c r="C170" s="3" t="s">
        <v>9</v>
      </c>
      <c r="D170" s="17">
        <v>1.278E-2</v>
      </c>
      <c r="E170" s="73">
        <v>0.25559999999999999</v>
      </c>
      <c r="F170" s="102"/>
      <c r="G170" s="102"/>
      <c r="H170" s="102"/>
      <c r="I170" s="102"/>
      <c r="J170" s="102"/>
      <c r="K170" s="102"/>
      <c r="L170" s="102">
        <f>G170+I170+K170</f>
        <v>0</v>
      </c>
      <c r="M170" s="127" t="s">
        <v>102</v>
      </c>
    </row>
    <row r="171" spans="1:13" x14ac:dyDescent="0.2">
      <c r="A171" s="19"/>
      <c r="B171" s="22" t="s">
        <v>81</v>
      </c>
      <c r="C171" s="3" t="s">
        <v>4</v>
      </c>
      <c r="D171" s="11">
        <v>1</v>
      </c>
      <c r="E171" s="73">
        <v>20</v>
      </c>
      <c r="F171" s="102"/>
      <c r="G171" s="102"/>
      <c r="H171" s="102"/>
      <c r="I171" s="102"/>
      <c r="J171" s="102"/>
      <c r="K171" s="102"/>
      <c r="L171" s="102">
        <f t="shared" ref="L171:L173" si="15">G171+I171+K171</f>
        <v>0</v>
      </c>
      <c r="M171" s="127" t="s">
        <v>101</v>
      </c>
    </row>
    <row r="172" spans="1:13" x14ac:dyDescent="0.2">
      <c r="A172" s="19"/>
      <c r="B172" s="22" t="s">
        <v>82</v>
      </c>
      <c r="C172" s="3" t="s">
        <v>83</v>
      </c>
      <c r="D172" s="11">
        <v>3.9E-2</v>
      </c>
      <c r="E172" s="73">
        <v>0.78</v>
      </c>
      <c r="F172" s="102"/>
      <c r="G172" s="102"/>
      <c r="H172" s="102"/>
      <c r="I172" s="102"/>
      <c r="J172" s="102"/>
      <c r="K172" s="102"/>
      <c r="L172" s="102">
        <f t="shared" si="15"/>
        <v>0</v>
      </c>
      <c r="M172" s="127" t="s">
        <v>101</v>
      </c>
    </row>
    <row r="173" spans="1:13" x14ac:dyDescent="0.2">
      <c r="A173" s="19"/>
      <c r="B173" s="22" t="s">
        <v>84</v>
      </c>
      <c r="C173" s="3" t="s">
        <v>83</v>
      </c>
      <c r="D173" s="17">
        <v>5.9999999999999995E-4</v>
      </c>
      <c r="E173" s="73">
        <v>1.1999999999999999E-2</v>
      </c>
      <c r="F173" s="102"/>
      <c r="G173" s="102"/>
      <c r="H173" s="102"/>
      <c r="I173" s="102"/>
      <c r="J173" s="102"/>
      <c r="K173" s="102"/>
      <c r="L173" s="102">
        <f t="shared" si="15"/>
        <v>0</v>
      </c>
      <c r="M173" s="127" t="s">
        <v>101</v>
      </c>
    </row>
    <row r="174" spans="1:13" s="37" customFormat="1" x14ac:dyDescent="0.2">
      <c r="A174" s="9">
        <v>30</v>
      </c>
      <c r="B174" s="39" t="s">
        <v>87</v>
      </c>
      <c r="C174" s="2" t="s">
        <v>85</v>
      </c>
      <c r="D174" s="2"/>
      <c r="E174" s="82">
        <v>1</v>
      </c>
      <c r="F174" s="102"/>
      <c r="G174" s="102"/>
      <c r="H174" s="102"/>
      <c r="I174" s="102"/>
      <c r="J174" s="102"/>
      <c r="K174" s="102"/>
      <c r="L174" s="102"/>
      <c r="M174" s="127"/>
    </row>
    <row r="175" spans="1:13" s="37" customFormat="1" x14ac:dyDescent="0.2">
      <c r="A175" s="9"/>
      <c r="B175" s="46" t="s">
        <v>22</v>
      </c>
      <c r="C175" s="2" t="s">
        <v>16</v>
      </c>
      <c r="D175" s="11">
        <v>16.8</v>
      </c>
      <c r="E175" s="81">
        <v>16.8</v>
      </c>
      <c r="F175" s="102"/>
      <c r="G175" s="102"/>
      <c r="H175" s="102"/>
      <c r="I175" s="102"/>
      <c r="J175" s="102"/>
      <c r="K175" s="102"/>
      <c r="L175" s="102">
        <f>G175+I175+K175</f>
        <v>0</v>
      </c>
      <c r="M175" s="127" t="s">
        <v>102</v>
      </c>
    </row>
    <row r="176" spans="1:13" s="37" customFormat="1" x14ac:dyDescent="0.2">
      <c r="A176" s="9"/>
      <c r="B176" s="12" t="s">
        <v>86</v>
      </c>
      <c r="C176" s="2" t="s">
        <v>3</v>
      </c>
      <c r="D176" s="2">
        <v>0.05</v>
      </c>
      <c r="E176" s="84">
        <v>0.05</v>
      </c>
      <c r="F176" s="102"/>
      <c r="G176" s="102"/>
      <c r="H176" s="102"/>
      <c r="I176" s="102"/>
      <c r="J176" s="102"/>
      <c r="K176" s="102"/>
      <c r="L176" s="102">
        <f>G176+I176+K176</f>
        <v>0</v>
      </c>
      <c r="M176" s="127" t="s">
        <v>101</v>
      </c>
    </row>
    <row r="177" spans="1:18" s="37" customFormat="1" x14ac:dyDescent="0.2">
      <c r="A177" s="9"/>
      <c r="B177" s="12" t="s">
        <v>26</v>
      </c>
      <c r="C177" s="2" t="s">
        <v>3</v>
      </c>
      <c r="D177" s="11">
        <v>0.2</v>
      </c>
      <c r="E177" s="81">
        <v>0.2</v>
      </c>
      <c r="F177" s="102"/>
      <c r="G177" s="102"/>
      <c r="H177" s="102"/>
      <c r="I177" s="102"/>
      <c r="J177" s="102"/>
      <c r="K177" s="102"/>
      <c r="L177" s="102">
        <f>G177+I177+K177</f>
        <v>0</v>
      </c>
      <c r="M177" s="127" t="s">
        <v>101</v>
      </c>
    </row>
    <row r="178" spans="1:18" s="37" customFormat="1" ht="15" thickBot="1" x14ac:dyDescent="0.25">
      <c r="A178" s="9"/>
      <c r="B178" s="46" t="s">
        <v>19</v>
      </c>
      <c r="C178" s="2" t="s">
        <v>9</v>
      </c>
      <c r="D178" s="11">
        <v>1.07</v>
      </c>
      <c r="E178" s="81">
        <v>1.07</v>
      </c>
      <c r="F178" s="102"/>
      <c r="G178" s="102"/>
      <c r="H178" s="102"/>
      <c r="I178" s="102"/>
      <c r="J178" s="102"/>
      <c r="K178" s="102"/>
      <c r="L178" s="107">
        <f>G178+I178+K178</f>
        <v>0</v>
      </c>
      <c r="M178" s="128" t="s">
        <v>101</v>
      </c>
    </row>
    <row r="179" spans="1:18" ht="15" thickBot="1" x14ac:dyDescent="0.25">
      <c r="A179" s="47"/>
      <c r="B179" s="49" t="s">
        <v>30</v>
      </c>
      <c r="C179" s="48"/>
      <c r="D179" s="50"/>
      <c r="E179" s="85"/>
      <c r="F179" s="108"/>
      <c r="G179" s="109">
        <f>SUM(G8:G178)</f>
        <v>0</v>
      </c>
      <c r="H179" s="108"/>
      <c r="I179" s="110">
        <f>SUM(I8:I178)</f>
        <v>0</v>
      </c>
      <c r="J179" s="108"/>
      <c r="K179" s="110">
        <f>SUM(K8:K178)</f>
        <v>0</v>
      </c>
      <c r="L179" s="111">
        <f>SUM(L8:L178)</f>
        <v>0</v>
      </c>
      <c r="M179" s="94"/>
    </row>
    <row r="180" spans="1:18" s="14" customFormat="1" x14ac:dyDescent="0.2">
      <c r="A180" s="6"/>
      <c r="B180" s="51" t="s">
        <v>46</v>
      </c>
      <c r="C180" s="52"/>
      <c r="D180" s="6"/>
      <c r="E180" s="86"/>
      <c r="F180" s="112"/>
      <c r="G180" s="113">
        <f>G179*C180</f>
        <v>0</v>
      </c>
      <c r="H180" s="112"/>
      <c r="I180" s="112"/>
      <c r="J180" s="112"/>
      <c r="K180" s="112"/>
      <c r="L180" s="92">
        <f>G180</f>
        <v>0</v>
      </c>
      <c r="M180" s="131"/>
    </row>
    <row r="181" spans="1:18" s="14" customFormat="1" ht="15" thickBot="1" x14ac:dyDescent="0.25">
      <c r="A181" s="53"/>
      <c r="B181" s="54" t="s">
        <v>47</v>
      </c>
      <c r="C181" s="55"/>
      <c r="D181" s="53"/>
      <c r="E181" s="87"/>
      <c r="F181" s="114"/>
      <c r="G181" s="114"/>
      <c r="H181" s="114"/>
      <c r="I181" s="115">
        <f>I179*C181</f>
        <v>0</v>
      </c>
      <c r="J181" s="115"/>
      <c r="K181" s="115">
        <f>K179*C181</f>
        <v>0</v>
      </c>
      <c r="L181" s="93">
        <f>I181+K181</f>
        <v>0</v>
      </c>
      <c r="M181" s="132"/>
    </row>
    <row r="182" spans="1:18" s="14" customFormat="1" ht="15" thickBot="1" x14ac:dyDescent="0.25">
      <c r="A182" s="56"/>
      <c r="B182" s="57" t="s">
        <v>1</v>
      </c>
      <c r="C182" s="58"/>
      <c r="D182" s="58"/>
      <c r="E182" s="88"/>
      <c r="F182" s="116"/>
      <c r="G182" s="116"/>
      <c r="H182" s="116"/>
      <c r="I182" s="116"/>
      <c r="J182" s="116"/>
      <c r="K182" s="116"/>
      <c r="L182" s="117">
        <f>SUM(L179:L181)</f>
        <v>0</v>
      </c>
      <c r="M182" s="133"/>
    </row>
    <row r="183" spans="1:18" s="14" customFormat="1" ht="15" thickBot="1" x14ac:dyDescent="0.25">
      <c r="A183" s="59"/>
      <c r="B183" s="60" t="s">
        <v>44</v>
      </c>
      <c r="C183" s="61"/>
      <c r="D183" s="62"/>
      <c r="E183" s="89"/>
      <c r="F183" s="118"/>
      <c r="G183" s="118"/>
      <c r="H183" s="118"/>
      <c r="I183" s="118"/>
      <c r="J183" s="118"/>
      <c r="K183" s="118"/>
      <c r="L183" s="119">
        <f>L182*C183</f>
        <v>0</v>
      </c>
      <c r="M183" s="134"/>
    </row>
    <row r="184" spans="1:18" s="14" customFormat="1" ht="15" thickBot="1" x14ac:dyDescent="0.25">
      <c r="A184" s="56"/>
      <c r="B184" s="57" t="s">
        <v>1</v>
      </c>
      <c r="C184" s="58"/>
      <c r="D184" s="58"/>
      <c r="E184" s="88"/>
      <c r="F184" s="116"/>
      <c r="G184" s="116"/>
      <c r="H184" s="116"/>
      <c r="I184" s="116"/>
      <c r="J184" s="116"/>
      <c r="K184" s="116"/>
      <c r="L184" s="117">
        <f>L182+L183</f>
        <v>0</v>
      </c>
      <c r="M184" s="133"/>
    </row>
    <row r="185" spans="1:18" s="14" customFormat="1" ht="15" thickBot="1" x14ac:dyDescent="0.25">
      <c r="A185" s="59"/>
      <c r="B185" s="60" t="s">
        <v>45</v>
      </c>
      <c r="C185" s="61"/>
      <c r="D185" s="62"/>
      <c r="E185" s="89"/>
      <c r="F185" s="118"/>
      <c r="G185" s="118"/>
      <c r="H185" s="118"/>
      <c r="I185" s="118"/>
      <c r="J185" s="118"/>
      <c r="K185" s="118"/>
      <c r="L185" s="119">
        <f>L184*C185</f>
        <v>0</v>
      </c>
      <c r="M185" s="134"/>
    </row>
    <row r="186" spans="1:18" s="14" customFormat="1" ht="15" thickBot="1" x14ac:dyDescent="0.25">
      <c r="A186" s="56"/>
      <c r="B186" s="57" t="s">
        <v>1</v>
      </c>
      <c r="C186" s="58"/>
      <c r="D186" s="58"/>
      <c r="E186" s="88"/>
      <c r="F186" s="116"/>
      <c r="G186" s="116"/>
      <c r="H186" s="116"/>
      <c r="I186" s="116"/>
      <c r="J186" s="116"/>
      <c r="K186" s="116"/>
      <c r="L186" s="117">
        <f>L184+L185</f>
        <v>0</v>
      </c>
      <c r="M186" s="133"/>
    </row>
    <row r="187" spans="1:18" s="14" customFormat="1" ht="15" thickBot="1" x14ac:dyDescent="0.25">
      <c r="A187" s="59"/>
      <c r="B187" s="60" t="s">
        <v>106</v>
      </c>
      <c r="C187" s="61"/>
      <c r="D187" s="62"/>
      <c r="E187" s="89"/>
      <c r="F187" s="118"/>
      <c r="G187" s="118"/>
      <c r="H187" s="118"/>
      <c r="I187" s="118"/>
      <c r="J187" s="118"/>
      <c r="K187" s="118"/>
      <c r="L187" s="119"/>
      <c r="M187" s="134"/>
    </row>
    <row r="188" spans="1:18" s="14" customFormat="1" ht="15" thickBot="1" x14ac:dyDescent="0.25">
      <c r="A188" s="56"/>
      <c r="B188" s="57" t="s">
        <v>1</v>
      </c>
      <c r="C188" s="58"/>
      <c r="D188" s="58"/>
      <c r="E188" s="88"/>
      <c r="F188" s="116"/>
      <c r="G188" s="116"/>
      <c r="H188" s="116"/>
      <c r="I188" s="116"/>
      <c r="J188" s="116"/>
      <c r="K188" s="116"/>
      <c r="L188" s="120"/>
      <c r="M188" s="135"/>
    </row>
    <row r="189" spans="1:18" s="14" customFormat="1" ht="15" thickBot="1" x14ac:dyDescent="0.25">
      <c r="A189" s="59"/>
      <c r="B189" s="60" t="s">
        <v>105</v>
      </c>
      <c r="C189" s="61"/>
      <c r="D189" s="62"/>
      <c r="E189" s="89"/>
      <c r="F189" s="118"/>
      <c r="G189" s="118"/>
      <c r="H189" s="118"/>
      <c r="I189" s="118"/>
      <c r="J189" s="118"/>
      <c r="K189" s="118"/>
      <c r="L189" s="119"/>
      <c r="M189" s="134"/>
    </row>
    <row r="190" spans="1:18" s="14" customFormat="1" ht="15" thickBot="1" x14ac:dyDescent="0.25">
      <c r="A190" s="56"/>
      <c r="B190" s="57" t="s">
        <v>1</v>
      </c>
      <c r="C190" s="58"/>
      <c r="D190" s="58"/>
      <c r="E190" s="88"/>
      <c r="F190" s="116"/>
      <c r="G190" s="116"/>
      <c r="H190" s="116"/>
      <c r="I190" s="116"/>
      <c r="J190" s="116"/>
      <c r="K190" s="116"/>
      <c r="L190" s="120"/>
      <c r="M190" s="135"/>
    </row>
    <row r="192" spans="1:18" s="63" customFormat="1" x14ac:dyDescent="0.2">
      <c r="A192" s="1"/>
      <c r="B192" s="64"/>
      <c r="C192" s="65"/>
      <c r="D192" s="65"/>
      <c r="E192" s="66"/>
      <c r="F192" s="121"/>
      <c r="G192" s="138"/>
      <c r="H192" s="138"/>
      <c r="I192" s="138"/>
      <c r="J192" s="121"/>
      <c r="K192" s="121"/>
      <c r="L192" s="121"/>
      <c r="M192" s="7"/>
      <c r="N192" s="7"/>
      <c r="O192" s="7"/>
      <c r="P192" s="7"/>
      <c r="Q192" s="7"/>
      <c r="R192" s="7"/>
    </row>
  </sheetData>
  <autoFilter ref="A7:M179"/>
  <mergeCells count="9">
    <mergeCell ref="F5:G5"/>
    <mergeCell ref="H5:I5"/>
    <mergeCell ref="J5:K5"/>
    <mergeCell ref="G192:I192"/>
    <mergeCell ref="A5:A6"/>
    <mergeCell ref="B5:B6"/>
    <mergeCell ref="C5:C6"/>
    <mergeCell ref="D5:D6"/>
    <mergeCell ref="E5:E6"/>
  </mergeCells>
  <pageMargins left="0.2" right="0.19" top="0.17" bottom="0.21" header="0.17" footer="0.16"/>
  <pageSetup paperSize="9" scale="87" orientation="landscape" r:id="rId1"/>
  <headerFooter alignWithMargins="0"/>
  <ignoredErrors>
    <ignoredError sqref="L10:L179 L180:L183" unlockedFormula="1"/>
    <ignoredError sqref="L184:L186" formula="1" unlockedFormula="1"/>
    <ignoredError sqref="G179:K179" formulaRange="1" unlockedFormula="1"/>
    <ignoredError sqref="A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>ARCHSTUDIA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Nino Dzidziguri</cp:lastModifiedBy>
  <cp:lastPrinted>2019-02-27T13:11:08Z</cp:lastPrinted>
  <dcterms:created xsi:type="dcterms:W3CDTF">2003-08-20T10:56:57Z</dcterms:created>
  <dcterms:modified xsi:type="dcterms:W3CDTF">2019-04-18T15:40:22Z</dcterms:modified>
</cp:coreProperties>
</file>